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5725"/>
  <workbookPr autoCompressPictures="0"/>
  <bookViews>
    <workbookView xWindow="120" yWindow="60" windowWidth="28680" windowHeight="17480"/>
  </bookViews>
  <sheets>
    <sheet name="Sheet1" sheetId="1" r:id="rId1"/>
  </sheets>
  <definedNames>
    <definedName name="Finished">Sheet1!#REF!</definedName>
    <definedName name="_xlnm.Print_Area" localSheetId="0">Sheet1!$A$1:$AC$66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7" i="1" l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W4" i="1"/>
  <c r="W66" i="1"/>
  <c r="AF8" i="1"/>
  <c r="AF7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U4" i="1"/>
  <c r="U66" i="1"/>
  <c r="Y4" i="1"/>
  <c r="Y66" i="1"/>
  <c r="AA66" i="1"/>
  <c r="AC66" i="1"/>
  <c r="W65" i="1"/>
  <c r="U65" i="1"/>
  <c r="Y65" i="1"/>
  <c r="AA65" i="1"/>
  <c r="AC65" i="1"/>
  <c r="W64" i="1"/>
  <c r="U64" i="1"/>
  <c r="Y64" i="1"/>
  <c r="AA64" i="1"/>
  <c r="AC64" i="1"/>
  <c r="W63" i="1"/>
  <c r="U63" i="1"/>
  <c r="Y63" i="1"/>
  <c r="AA63" i="1"/>
  <c r="AC63" i="1"/>
  <c r="W62" i="1"/>
  <c r="U62" i="1"/>
  <c r="Y62" i="1"/>
  <c r="AA62" i="1"/>
  <c r="AC62" i="1"/>
  <c r="W61" i="1"/>
  <c r="U61" i="1"/>
  <c r="Y61" i="1"/>
  <c r="AA61" i="1"/>
  <c r="AC61" i="1"/>
  <c r="W60" i="1"/>
  <c r="U60" i="1"/>
  <c r="Y60" i="1"/>
  <c r="AA60" i="1"/>
  <c r="AC60" i="1"/>
  <c r="W59" i="1"/>
  <c r="U59" i="1"/>
  <c r="Y59" i="1"/>
  <c r="AA59" i="1"/>
  <c r="AC59" i="1"/>
  <c r="W58" i="1"/>
  <c r="U58" i="1"/>
  <c r="Y58" i="1"/>
  <c r="AA58" i="1"/>
  <c r="AC58" i="1"/>
  <c r="W57" i="1"/>
  <c r="U57" i="1"/>
  <c r="Y57" i="1"/>
  <c r="AA57" i="1"/>
  <c r="AC57" i="1"/>
  <c r="W56" i="1"/>
  <c r="U56" i="1"/>
  <c r="Y56" i="1"/>
  <c r="AA56" i="1"/>
  <c r="AC56" i="1"/>
  <c r="W55" i="1"/>
  <c r="U55" i="1"/>
  <c r="Y55" i="1"/>
  <c r="AA55" i="1"/>
  <c r="AC55" i="1"/>
  <c r="W54" i="1"/>
  <c r="U54" i="1"/>
  <c r="Y54" i="1"/>
  <c r="AA54" i="1"/>
  <c r="AC54" i="1"/>
  <c r="W53" i="1"/>
  <c r="U53" i="1"/>
  <c r="Y53" i="1"/>
  <c r="AA53" i="1"/>
  <c r="AC53" i="1"/>
  <c r="W52" i="1"/>
  <c r="U52" i="1"/>
  <c r="Y52" i="1"/>
  <c r="AA52" i="1"/>
  <c r="AC52" i="1"/>
  <c r="W51" i="1"/>
  <c r="U51" i="1"/>
  <c r="Y51" i="1"/>
  <c r="AA51" i="1"/>
  <c r="AC51" i="1"/>
  <c r="W50" i="1"/>
  <c r="U50" i="1"/>
  <c r="Y50" i="1"/>
  <c r="AA50" i="1"/>
  <c r="AC50" i="1"/>
  <c r="W49" i="1"/>
  <c r="U49" i="1"/>
  <c r="Y49" i="1"/>
  <c r="AA49" i="1"/>
  <c r="AC49" i="1"/>
  <c r="W48" i="1"/>
  <c r="U48" i="1"/>
  <c r="Y48" i="1"/>
  <c r="AA48" i="1"/>
  <c r="AC48" i="1"/>
  <c r="W47" i="1"/>
  <c r="U47" i="1"/>
  <c r="Y47" i="1"/>
  <c r="AA47" i="1"/>
  <c r="AC47" i="1"/>
  <c r="W46" i="1"/>
  <c r="U46" i="1"/>
  <c r="Y46" i="1"/>
  <c r="AA46" i="1"/>
  <c r="AC46" i="1"/>
  <c r="W45" i="1"/>
  <c r="U45" i="1"/>
  <c r="Y45" i="1"/>
  <c r="AA45" i="1"/>
  <c r="AC45" i="1"/>
  <c r="W44" i="1"/>
  <c r="U44" i="1"/>
  <c r="Y44" i="1"/>
  <c r="AA44" i="1"/>
  <c r="AC44" i="1"/>
  <c r="W43" i="1"/>
  <c r="U43" i="1"/>
  <c r="Y43" i="1"/>
  <c r="AA43" i="1"/>
  <c r="AC43" i="1"/>
  <c r="W42" i="1"/>
  <c r="U42" i="1"/>
  <c r="Y42" i="1"/>
  <c r="AA42" i="1"/>
  <c r="AG42" i="1"/>
  <c r="AI42" i="1"/>
  <c r="W7" i="1"/>
  <c r="AA7" i="1"/>
  <c r="AI7" i="1"/>
  <c r="W8" i="1"/>
  <c r="AA8" i="1"/>
  <c r="AI8" i="1"/>
  <c r="W9" i="1"/>
  <c r="AA9" i="1"/>
  <c r="AI9" i="1"/>
  <c r="W10" i="1"/>
  <c r="AA10" i="1"/>
  <c r="AI10" i="1"/>
  <c r="W11" i="1"/>
  <c r="AA11" i="1"/>
  <c r="AI11" i="1"/>
  <c r="W12" i="1"/>
  <c r="AA12" i="1"/>
  <c r="AI12" i="1"/>
  <c r="W13" i="1"/>
  <c r="AA13" i="1"/>
  <c r="AI13" i="1"/>
  <c r="W14" i="1"/>
  <c r="AA14" i="1"/>
  <c r="AI14" i="1"/>
  <c r="W15" i="1"/>
  <c r="AA15" i="1"/>
  <c r="AI15" i="1"/>
  <c r="W16" i="1"/>
  <c r="AA16" i="1"/>
  <c r="AI16" i="1"/>
  <c r="W17" i="1"/>
  <c r="AA17" i="1"/>
  <c r="AI17" i="1"/>
  <c r="W18" i="1"/>
  <c r="AA18" i="1"/>
  <c r="AI18" i="1"/>
  <c r="W19" i="1"/>
  <c r="AA19" i="1"/>
  <c r="AI19" i="1"/>
  <c r="W20" i="1"/>
  <c r="AA20" i="1"/>
  <c r="AI20" i="1"/>
  <c r="W21" i="1"/>
  <c r="AA21" i="1"/>
  <c r="AI21" i="1"/>
  <c r="W22" i="1"/>
  <c r="AA22" i="1"/>
  <c r="AI22" i="1"/>
  <c r="W23" i="1"/>
  <c r="AA23" i="1"/>
  <c r="AI23" i="1"/>
  <c r="W24" i="1"/>
  <c r="AA24" i="1"/>
  <c r="AI24" i="1"/>
  <c r="W25" i="1"/>
  <c r="AA25" i="1"/>
  <c r="AI25" i="1"/>
  <c r="W26" i="1"/>
  <c r="AA26" i="1"/>
  <c r="AI26" i="1"/>
  <c r="W27" i="1"/>
  <c r="AA27" i="1"/>
  <c r="AI27" i="1"/>
  <c r="W28" i="1"/>
  <c r="AA28" i="1"/>
  <c r="AI28" i="1"/>
  <c r="W29" i="1"/>
  <c r="AA29" i="1"/>
  <c r="AI29" i="1"/>
  <c r="W30" i="1"/>
  <c r="AA30" i="1"/>
  <c r="AI30" i="1"/>
  <c r="W31" i="1"/>
  <c r="AA31" i="1"/>
  <c r="AI31" i="1"/>
  <c r="W32" i="1"/>
  <c r="AA32" i="1"/>
  <c r="AI32" i="1"/>
  <c r="W33" i="1"/>
  <c r="AA33" i="1"/>
  <c r="AI33" i="1"/>
  <c r="W34" i="1"/>
  <c r="AA34" i="1"/>
  <c r="AI34" i="1"/>
  <c r="W35" i="1"/>
  <c r="AA35" i="1"/>
  <c r="AI35" i="1"/>
  <c r="W36" i="1"/>
  <c r="AA36" i="1"/>
  <c r="AI36" i="1"/>
  <c r="W37" i="1"/>
  <c r="AA37" i="1"/>
  <c r="AI37" i="1"/>
  <c r="W38" i="1"/>
  <c r="AA38" i="1"/>
  <c r="AI38" i="1"/>
  <c r="W39" i="1"/>
  <c r="AA39" i="1"/>
  <c r="AI39" i="1"/>
  <c r="W40" i="1"/>
  <c r="AA40" i="1"/>
  <c r="AI40" i="1"/>
  <c r="W41" i="1"/>
  <c r="AA41" i="1"/>
  <c r="AI41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C42" i="1"/>
  <c r="U41" i="1"/>
  <c r="Y41" i="1"/>
  <c r="AG41" i="1"/>
  <c r="Y7" i="1"/>
  <c r="U7" i="1"/>
  <c r="Y8" i="1"/>
  <c r="U8" i="1"/>
  <c r="Y9" i="1"/>
  <c r="U9" i="1"/>
  <c r="Y10" i="1"/>
  <c r="U10" i="1"/>
  <c r="Y11" i="1"/>
  <c r="U11" i="1"/>
  <c r="Y12" i="1"/>
  <c r="U12" i="1"/>
  <c r="Y13" i="1"/>
  <c r="U13" i="1"/>
  <c r="Y14" i="1"/>
  <c r="U14" i="1"/>
  <c r="Y15" i="1"/>
  <c r="U15" i="1"/>
  <c r="Y16" i="1"/>
  <c r="U16" i="1"/>
  <c r="Y17" i="1"/>
  <c r="U17" i="1"/>
  <c r="Y18" i="1"/>
  <c r="U18" i="1"/>
  <c r="Y19" i="1"/>
  <c r="U19" i="1"/>
  <c r="Y20" i="1"/>
  <c r="U20" i="1"/>
  <c r="Y21" i="1"/>
  <c r="U21" i="1"/>
  <c r="Y22" i="1"/>
  <c r="U22" i="1"/>
  <c r="Y23" i="1"/>
  <c r="U23" i="1"/>
  <c r="Y24" i="1"/>
  <c r="U24" i="1"/>
  <c r="Y25" i="1"/>
  <c r="U25" i="1"/>
  <c r="Y26" i="1"/>
  <c r="U26" i="1"/>
  <c r="Y27" i="1"/>
  <c r="U27" i="1"/>
  <c r="Y28" i="1"/>
  <c r="U28" i="1"/>
  <c r="Y29" i="1"/>
  <c r="U29" i="1"/>
  <c r="Y30" i="1"/>
  <c r="U30" i="1"/>
  <c r="Y31" i="1"/>
  <c r="U31" i="1"/>
  <c r="Y32" i="1"/>
  <c r="U32" i="1"/>
  <c r="Y33" i="1"/>
  <c r="U33" i="1"/>
  <c r="Y34" i="1"/>
  <c r="U34" i="1"/>
  <c r="Y35" i="1"/>
  <c r="U35" i="1"/>
  <c r="Y36" i="1"/>
  <c r="U36" i="1"/>
  <c r="Y37" i="1"/>
  <c r="U37" i="1"/>
  <c r="Y38" i="1"/>
  <c r="U38" i="1"/>
  <c r="Y39" i="1"/>
  <c r="U39" i="1"/>
  <c r="Y40" i="1"/>
  <c r="U40" i="1"/>
  <c r="AC41" i="1"/>
  <c r="AG40" i="1"/>
  <c r="AC40" i="1"/>
  <c r="AG39" i="1"/>
  <c r="AC39" i="1"/>
  <c r="AG38" i="1"/>
  <c r="AC38" i="1"/>
  <c r="AC37" i="1"/>
  <c r="AC36" i="1"/>
  <c r="AG35" i="1"/>
  <c r="AC35" i="1"/>
  <c r="AG34" i="1"/>
  <c r="AC34" i="1"/>
  <c r="AG33" i="1"/>
  <c r="AC33" i="1"/>
  <c r="AC32" i="1"/>
  <c r="AG31" i="1"/>
  <c r="AC31" i="1"/>
  <c r="AG30" i="1"/>
  <c r="AC30" i="1"/>
  <c r="AG29" i="1"/>
  <c r="AC29" i="1"/>
  <c r="AG28" i="1"/>
  <c r="AC28" i="1"/>
  <c r="AG27" i="1"/>
  <c r="AC27" i="1"/>
  <c r="AG26" i="1"/>
  <c r="AC26" i="1"/>
  <c r="AG25" i="1"/>
  <c r="AC25" i="1"/>
  <c r="AG24" i="1"/>
  <c r="AC24" i="1"/>
  <c r="AG23" i="1"/>
  <c r="AC23" i="1"/>
  <c r="AG22" i="1"/>
  <c r="AC22" i="1"/>
  <c r="AC21" i="1"/>
  <c r="AG20" i="1"/>
  <c r="AC20" i="1"/>
  <c r="AG19" i="1"/>
  <c r="AC19" i="1"/>
  <c r="AG18" i="1"/>
  <c r="AC18" i="1"/>
  <c r="AG17" i="1"/>
  <c r="AC17" i="1"/>
  <c r="AG16" i="1"/>
  <c r="AC16" i="1"/>
  <c r="AG15" i="1"/>
  <c r="AC15" i="1"/>
  <c r="AG14" i="1"/>
  <c r="AC14" i="1"/>
  <c r="AG13" i="1"/>
  <c r="AC13" i="1"/>
  <c r="AG12" i="1"/>
  <c r="AC12" i="1"/>
  <c r="AG11" i="1"/>
  <c r="AG7" i="1"/>
  <c r="AG8" i="1"/>
  <c r="AG10" i="1"/>
  <c r="AC11" i="1"/>
  <c r="AC10" i="1"/>
  <c r="AC9" i="1"/>
  <c r="AH8" i="1"/>
  <c r="AC8" i="1"/>
  <c r="AC7" i="1"/>
  <c r="AH66" i="1"/>
  <c r="AG66" i="1"/>
  <c r="AH65" i="1"/>
  <c r="AG65" i="1"/>
  <c r="AH64" i="1"/>
  <c r="AG64" i="1"/>
  <c r="AH63" i="1"/>
  <c r="AG63" i="1"/>
  <c r="AH62" i="1"/>
  <c r="AG62" i="1"/>
  <c r="AH61" i="1"/>
  <c r="AG61" i="1"/>
  <c r="AH60" i="1"/>
  <c r="AG60" i="1"/>
  <c r="AH59" i="1"/>
  <c r="AG59" i="1"/>
  <c r="AH58" i="1"/>
  <c r="AG58" i="1"/>
  <c r="AH57" i="1"/>
  <c r="AG57" i="1"/>
  <c r="AH56" i="1"/>
  <c r="AG56" i="1"/>
  <c r="AH55" i="1"/>
  <c r="AG55" i="1"/>
  <c r="AH54" i="1"/>
  <c r="AG54" i="1"/>
  <c r="AH53" i="1"/>
  <c r="AG53" i="1"/>
  <c r="AH52" i="1"/>
  <c r="AG52" i="1"/>
  <c r="AH51" i="1"/>
  <c r="AG51" i="1"/>
  <c r="AH50" i="1"/>
  <c r="AG50" i="1"/>
  <c r="AH49" i="1"/>
  <c r="AG49" i="1"/>
  <c r="AH48" i="1"/>
  <c r="AG48" i="1"/>
  <c r="AH47" i="1"/>
  <c r="AG47" i="1"/>
  <c r="AH46" i="1"/>
  <c r="AG46" i="1"/>
  <c r="AH45" i="1"/>
  <c r="AG45" i="1"/>
  <c r="AH44" i="1"/>
  <c r="AG44" i="1"/>
  <c r="AH43" i="1"/>
  <c r="AG43" i="1"/>
  <c r="AH42" i="1"/>
  <c r="AH41" i="1"/>
  <c r="AH40" i="1"/>
  <c r="AH39" i="1"/>
  <c r="AH38" i="1"/>
  <c r="AH37" i="1"/>
  <c r="AG37" i="1"/>
  <c r="AH36" i="1"/>
  <c r="AG36" i="1"/>
  <c r="AH35" i="1"/>
  <c r="AH34" i="1"/>
  <c r="AH33" i="1"/>
  <c r="AH32" i="1"/>
  <c r="AG32" i="1"/>
  <c r="AH31" i="1"/>
  <c r="AH30" i="1"/>
  <c r="AH29" i="1"/>
  <c r="AH28" i="1"/>
  <c r="AH27" i="1"/>
  <c r="AH26" i="1"/>
  <c r="AH25" i="1"/>
  <c r="AH24" i="1"/>
  <c r="AH23" i="1"/>
  <c r="AH22" i="1"/>
  <c r="AH21" i="1"/>
  <c r="AG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G9" i="1"/>
  <c r="AH7" i="1"/>
</calcChain>
</file>

<file path=xl/sharedStrings.xml><?xml version="1.0" encoding="utf-8"?>
<sst xmlns="http://schemas.openxmlformats.org/spreadsheetml/2006/main" count="75" uniqueCount="69">
  <si>
    <t>Team #</t>
  </si>
  <si>
    <t>Team Name</t>
  </si>
  <si>
    <t>Rank</t>
  </si>
  <si>
    <t>Final Score</t>
  </si>
  <si>
    <t>Hidden Calculations:  You shouldn't see this</t>
  </si>
  <si>
    <t>Tie Break 1</t>
  </si>
  <si>
    <t>Tie Break 2</t>
  </si>
  <si>
    <t>Missed Impound</t>
  </si>
  <si>
    <t>Penalties</t>
  </si>
  <si>
    <t>Comp. Viols.</t>
  </si>
  <si>
    <t>TB1-2 Score for Ranking</t>
  </si>
  <si>
    <t>Y</t>
  </si>
  <si>
    <t>N</t>
  </si>
  <si>
    <t>Exam Score</t>
  </si>
  <si>
    <t>Unsafe DQ</t>
  </si>
  <si>
    <t>Const. Violations Corrected</t>
  </si>
  <si>
    <t>ES</t>
  </si>
  <si>
    <t>Best ES</t>
  </si>
  <si>
    <t>Wind Power Scoring Sheet</t>
  </si>
  <si>
    <t>High Speed</t>
  </si>
  <si>
    <t>Low Speed</t>
  </si>
  <si>
    <t>Max Voltage</t>
  </si>
  <si>
    <t>&gt;3 Mins</t>
  </si>
  <si>
    <t>Uncor. Const. Viols.</t>
  </si>
  <si>
    <t>No Blade/ Mod CD</t>
  </si>
  <si>
    <t>HS</t>
  </si>
  <si>
    <t>LS</t>
  </si>
  <si>
    <t>HS Max Voltage</t>
  </si>
  <si>
    <t>LS Max Voltage</t>
  </si>
  <si>
    <t>Best HSV</t>
  </si>
  <si>
    <t>Best LSV</t>
  </si>
  <si>
    <t>2016-2017 Season Version 2.0</t>
  </si>
  <si>
    <t>BCS Black</t>
  </si>
  <si>
    <t>BCS Gold</t>
  </si>
  <si>
    <t>Baker Red</t>
  </si>
  <si>
    <t>Baker Blue</t>
  </si>
  <si>
    <t>Baker Green</t>
  </si>
  <si>
    <t>Boulan Park Purple</t>
  </si>
  <si>
    <t>Boulan Park Red</t>
  </si>
  <si>
    <t>BCS White</t>
  </si>
  <si>
    <t>Canton Charter Academy White</t>
  </si>
  <si>
    <t>Canton Charter Academy Red</t>
  </si>
  <si>
    <t>Centennial Red</t>
  </si>
  <si>
    <t>Centennial Black</t>
  </si>
  <si>
    <t>DCDS Blue</t>
  </si>
  <si>
    <t>DCDS Gold</t>
  </si>
  <si>
    <t>DCDS Silver</t>
  </si>
  <si>
    <t>East Plymouth-Canton Red</t>
  </si>
  <si>
    <t>East Plymouth-Canton White</t>
  </si>
  <si>
    <t>Hillside Red</t>
  </si>
  <si>
    <t>Hillside White</t>
  </si>
  <si>
    <t>Hillside Black</t>
  </si>
  <si>
    <t>Larson Blue</t>
  </si>
  <si>
    <t>Larson Red</t>
  </si>
  <si>
    <t>Meads Mill Gold</t>
  </si>
  <si>
    <t>Meads Mill Maroon</t>
  </si>
  <si>
    <t>Muir Red</t>
  </si>
  <si>
    <t>Muir White</t>
  </si>
  <si>
    <t>East MS Farmington Hills</t>
  </si>
  <si>
    <t>Power Blue</t>
  </si>
  <si>
    <t>Power White</t>
  </si>
  <si>
    <t>Sacred Heart Blue</t>
  </si>
  <si>
    <t>Sacred Heart Gold</t>
  </si>
  <si>
    <t>Saline Yellow</t>
  </si>
  <si>
    <t>Slauson</t>
  </si>
  <si>
    <t>Smith Black</t>
  </si>
  <si>
    <t>Smith Green</t>
  </si>
  <si>
    <t>Thunder Bay Green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</si>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</sst>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3" borderId="2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1" fillId="2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4" borderId="13" xfId="0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3" borderId="0" xfId="0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2" fillId="5" borderId="0" xfId="0" applyFont="1" applyFill="1" applyBorder="1" applyAlignment="1">
      <alignment horizontal="center" vertical="center" wrapText="1"/>
    </xf>
    <xf numFmtId="0" fontId="0" fillId="4" borderId="12" xfId="0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70"/>
  <sheetViews>
    <sheetView showGridLines="0" tabSelected="1" zoomScale="80" zoomScaleNormal="80" zoomScalePageLayoutView="80" workbookViewId="0">
      <selection activeCell="A42" sqref="A42:XFD42"/>
    </sheetView>
  </sheetViews>
  <sheetFormatPr baseColWidth="10" defaultColWidth="9.1640625" defaultRowHeight="13" x14ac:dyDescent="0"/>
  <cols>
    <col min="1" max="1" width="6.33203125" style="2" customWidth="1"/>
    <col min="2" max="2" width="35" style="2" customWidth="1"/>
    <col min="3" max="3" width="1.6640625" style="2" customWidth="1"/>
    <col min="4" max="4" width="7.1640625" style="2" customWidth="1"/>
    <col min="5" max="5" width="1.6640625" style="2" customWidth="1"/>
    <col min="6" max="6" width="7.6640625" style="2" customWidth="1"/>
    <col min="7" max="8" width="7.6640625" style="48" customWidth="1"/>
    <col min="9" max="9" width="7.6640625" style="2" customWidth="1"/>
    <col min="10" max="10" width="1.6640625" style="2" customWidth="1"/>
    <col min="11" max="12" width="7.6640625" style="2" customWidth="1"/>
    <col min="13" max="14" width="7.6640625" style="48" customWidth="1"/>
    <col min="15" max="15" width="1.6640625" style="2" customWidth="1"/>
    <col min="16" max="16" width="8.5" style="2" customWidth="1"/>
    <col min="17" max="17" width="8.5" style="48" customWidth="1"/>
    <col min="18" max="18" width="10" style="48" customWidth="1"/>
    <col min="19" max="19" width="9.33203125" style="2" customWidth="1"/>
    <col min="20" max="20" width="1.6640625" style="2" customWidth="1"/>
    <col min="21" max="21" width="5.6640625" style="2" customWidth="1"/>
    <col min="22" max="22" width="1.6640625" style="2" customWidth="1"/>
    <col min="23" max="23" width="5.6640625" style="2" customWidth="1"/>
    <col min="24" max="24" width="1.6640625" style="2" customWidth="1"/>
    <col min="25" max="25" width="5.6640625" style="48" customWidth="1"/>
    <col min="26" max="26" width="1.6640625" style="48" customWidth="1"/>
    <col min="27" max="27" width="7" style="2" customWidth="1"/>
    <col min="28" max="28" width="1.6640625" style="2" customWidth="1"/>
    <col min="29" max="29" width="6.1640625" style="2" customWidth="1"/>
    <col min="30" max="30" width="9.1640625" style="2"/>
    <col min="31" max="32" width="14.5" style="44" hidden="1" customWidth="1"/>
    <col min="33" max="34" width="7.5" style="2" hidden="1" customWidth="1"/>
    <col min="35" max="35" width="14.33203125" style="2" hidden="1" customWidth="1"/>
    <col min="36" max="16384" width="9.1640625" style="2"/>
  </cols>
  <sheetData>
    <row r="1" spans="1:35" ht="35.25" customHeight="1">
      <c r="A1" s="70" t="s">
        <v>18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E1" s="67" t="s">
        <v>4</v>
      </c>
      <c r="AF1" s="68"/>
      <c r="AG1" s="68"/>
      <c r="AH1" s="68"/>
      <c r="AI1" s="69"/>
    </row>
    <row r="2" spans="1:35" ht="24" customHeight="1" thickBot="1">
      <c r="A2" s="71" t="s">
        <v>31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E2" s="65"/>
      <c r="AF2" s="66"/>
      <c r="AG2" s="20" t="s">
        <v>11</v>
      </c>
      <c r="AH2" s="20"/>
      <c r="AI2" s="41"/>
    </row>
    <row r="3" spans="1:35" ht="28.5" customHeight="1" thickBot="1">
      <c r="A3" s="1"/>
      <c r="B3" s="1"/>
      <c r="C3" s="4"/>
      <c r="E3" s="4"/>
      <c r="F3" s="26"/>
      <c r="G3" s="26"/>
      <c r="H3" s="26"/>
      <c r="I3" s="26"/>
      <c r="J3" s="1"/>
      <c r="K3" s="26"/>
      <c r="L3" s="26"/>
      <c r="M3" s="26"/>
      <c r="N3" s="26"/>
      <c r="O3" s="4"/>
      <c r="P3" s="26"/>
      <c r="Q3" s="26"/>
      <c r="R3" s="26"/>
      <c r="S3" s="26"/>
      <c r="T3" s="39"/>
      <c r="U3" s="47" t="s">
        <v>30</v>
      </c>
      <c r="V3" s="1"/>
      <c r="W3" s="47" t="s">
        <v>29</v>
      </c>
      <c r="X3" s="39"/>
      <c r="Y3" s="47" t="s">
        <v>17</v>
      </c>
      <c r="Z3" s="39"/>
      <c r="AA3" s="39"/>
      <c r="AB3" s="39"/>
      <c r="AC3" s="39"/>
      <c r="AE3" s="65"/>
      <c r="AF3" s="66"/>
      <c r="AG3" s="20" t="s">
        <v>12</v>
      </c>
      <c r="AH3" s="20"/>
      <c r="AI3" s="41"/>
    </row>
    <row r="4" spans="1:35" ht="15" customHeight="1" thickBot="1">
      <c r="A4" s="1"/>
      <c r="B4" s="27"/>
      <c r="C4" s="22"/>
      <c r="E4" s="22"/>
      <c r="F4" s="62" t="s">
        <v>20</v>
      </c>
      <c r="G4" s="63"/>
      <c r="H4" s="63"/>
      <c r="I4" s="64"/>
      <c r="J4" s="23"/>
      <c r="K4" s="62" t="s">
        <v>19</v>
      </c>
      <c r="L4" s="63"/>
      <c r="M4" s="63"/>
      <c r="N4" s="64"/>
      <c r="O4" s="22"/>
      <c r="P4" s="62" t="s">
        <v>8</v>
      </c>
      <c r="Q4" s="63"/>
      <c r="R4" s="63"/>
      <c r="S4" s="64"/>
      <c r="T4" s="24"/>
      <c r="U4" s="40">
        <f>IF(MAX(AF7:AF66)=0,"",MAX(AF7:AF66))</f>
        <v>0.34699999999999998</v>
      </c>
      <c r="W4" s="40">
        <f>IF(MAX(AE7:AE66)=0,"",MAX(AE7:AE66))</f>
        <v>0.53500000000000003</v>
      </c>
      <c r="X4" s="37"/>
      <c r="Y4" s="40">
        <f>IF(MAX(D7:D66)=0,"",MAX(D7:D66))</f>
        <v>47</v>
      </c>
      <c r="Z4" s="37"/>
      <c r="AE4" s="54"/>
      <c r="AF4" s="20"/>
      <c r="AG4" s="20"/>
      <c r="AH4" s="20"/>
      <c r="AI4" s="41"/>
    </row>
    <row r="5" spans="1:35" ht="39" customHeight="1" thickBot="1">
      <c r="A5" s="15" t="s">
        <v>0</v>
      </c>
      <c r="B5" s="16" t="s">
        <v>1</v>
      </c>
      <c r="C5" s="4"/>
      <c r="D5" s="25" t="s">
        <v>13</v>
      </c>
      <c r="E5" s="4"/>
      <c r="F5" s="28" t="s">
        <v>21</v>
      </c>
      <c r="G5" s="51" t="s">
        <v>23</v>
      </c>
      <c r="H5" s="51" t="s">
        <v>22</v>
      </c>
      <c r="I5" s="29" t="s">
        <v>9</v>
      </c>
      <c r="J5" s="1"/>
      <c r="K5" s="28" t="s">
        <v>21</v>
      </c>
      <c r="L5" s="51" t="s">
        <v>23</v>
      </c>
      <c r="M5" s="51" t="s">
        <v>22</v>
      </c>
      <c r="N5" s="29" t="s">
        <v>9</v>
      </c>
      <c r="O5" s="4"/>
      <c r="P5" s="28" t="s">
        <v>24</v>
      </c>
      <c r="Q5" s="51" t="s">
        <v>14</v>
      </c>
      <c r="R5" s="51" t="s">
        <v>15</v>
      </c>
      <c r="S5" s="29" t="s">
        <v>7</v>
      </c>
      <c r="T5" s="24"/>
      <c r="U5" s="36" t="s">
        <v>26</v>
      </c>
      <c r="V5" s="1"/>
      <c r="W5" s="36" t="s">
        <v>25</v>
      </c>
      <c r="X5" s="37"/>
      <c r="Y5" s="36" t="s">
        <v>16</v>
      </c>
      <c r="Z5" s="37"/>
      <c r="AA5" s="25" t="s">
        <v>3</v>
      </c>
      <c r="AB5" s="1"/>
      <c r="AC5" s="25" t="s">
        <v>2</v>
      </c>
      <c r="AE5" s="55" t="s">
        <v>27</v>
      </c>
      <c r="AF5" s="53" t="s">
        <v>28</v>
      </c>
      <c r="AG5" s="53" t="s">
        <v>5</v>
      </c>
      <c r="AH5" s="53" t="s">
        <v>6</v>
      </c>
      <c r="AI5" s="46" t="s">
        <v>10</v>
      </c>
    </row>
    <row r="6" spans="1:35" s="48" customFormat="1" ht="39" hidden="1" customHeight="1" thickBot="1">
      <c r="A6" s="59"/>
      <c r="B6" s="60"/>
      <c r="C6" s="58"/>
      <c r="D6" s="61"/>
      <c r="E6" s="58"/>
      <c r="F6" s="28"/>
      <c r="G6" s="51"/>
      <c r="H6" s="51"/>
      <c r="I6" s="29"/>
      <c r="J6" s="37"/>
      <c r="K6" s="28"/>
      <c r="L6" s="51"/>
      <c r="M6" s="51"/>
      <c r="N6" s="29"/>
      <c r="O6" s="58"/>
      <c r="P6" s="28"/>
      <c r="Q6" s="51"/>
      <c r="R6" s="51"/>
      <c r="S6" s="29"/>
      <c r="T6" s="37"/>
      <c r="U6" s="36"/>
      <c r="V6" s="37"/>
      <c r="W6" s="36"/>
      <c r="X6" s="37"/>
      <c r="Y6" s="36"/>
      <c r="Z6" s="37"/>
      <c r="AA6" s="61"/>
      <c r="AB6" s="37"/>
      <c r="AC6" s="61"/>
      <c r="AE6" s="57"/>
      <c r="AF6" s="58"/>
      <c r="AG6" s="58"/>
      <c r="AH6" s="58"/>
      <c r="AI6" s="46"/>
    </row>
    <row r="7" spans="1:35" ht="14">
      <c r="A7" s="17">
        <v>1</v>
      </c>
      <c r="B7" s="33" t="s">
        <v>32</v>
      </c>
      <c r="C7" s="20"/>
      <c r="D7" s="11">
        <v>27</v>
      </c>
      <c r="E7" s="20"/>
      <c r="F7" s="30">
        <v>0.18</v>
      </c>
      <c r="G7" s="49"/>
      <c r="H7" s="49"/>
      <c r="I7" s="8"/>
      <c r="K7" s="30">
        <v>0.29499999999999998</v>
      </c>
      <c r="L7" s="49"/>
      <c r="M7" s="49"/>
      <c r="N7" s="8"/>
      <c r="O7" s="20"/>
      <c r="P7" s="30"/>
      <c r="Q7" s="49"/>
      <c r="R7" s="49"/>
      <c r="S7" s="8"/>
      <c r="U7" s="38">
        <f t="shared" ref="U7:U38" si="0">IF(OR($U$4="",ISBLANK(F7)),"",25*AF7/$U$4)</f>
        <v>12.968299711815563</v>
      </c>
      <c r="W7" s="38">
        <f t="shared" ref="W7:W38" si="1">IF(OR($W$4="",ISBLANK(K7)),"",25*AE7/$W$4)</f>
        <v>13.785046728971961</v>
      </c>
      <c r="Y7" s="38">
        <f t="shared" ref="Y7:Y38" si="2">IF(OR($Y$4="",ISBLANK(D7)),"",50*D7/$Y$4)</f>
        <v>28.723404255319149</v>
      </c>
      <c r="AA7" s="3">
        <f t="shared" ref="AA7:AA38" si="3">IF(OR(Y7="",W7="",U7=""),"",W7+U7+Y7)</f>
        <v>55.476750696106677</v>
      </c>
      <c r="AC7" s="3">
        <f>IF(AA7="","-",RANK(AI7,AI$7:AI$66,0))</f>
        <v>15</v>
      </c>
      <c r="AE7" s="54">
        <f t="shared" ref="AE7:AE38" si="4">IF(OR(P7=AG$2,Q7=AG$2,L7=AG$2,M7=AG$2),0,IF(ISBLANK(K7),"",K7*IF(N7=AG$2,0.9,1)*IF(OR(R7=AG$2,S7=AG$2),0.7,1)))</f>
        <v>0.29499999999999998</v>
      </c>
      <c r="AF7" s="20">
        <f t="shared" ref="AF7:AF38" si="5">IF(OR(P7=AG$2,Q7=AG$2,G7=AG$2,H7=AG$2),0,IF(ISBLANK(F7),"",F7*IF(I7=AG$2,0.9,1)*IF(OR(R7=AG$2,S7=AG$2),0.7,1)))</f>
        <v>0.18</v>
      </c>
      <c r="AG7" s="20">
        <f t="shared" ref="AG7:AG38" si="6">IF(K7="",0,K7/10000)</f>
        <v>2.9499999999999999E-5</v>
      </c>
      <c r="AH7" s="20">
        <f t="shared" ref="AH7:AH38" si="7">IF(F7="",0,F7/100000000)</f>
        <v>1.8E-9</v>
      </c>
      <c r="AI7" s="41">
        <f t="shared" ref="AI7" si="8">IF(AA7="","",AA7+SUM(AG7:AH7))</f>
        <v>55.476780197906677</v>
      </c>
    </row>
    <row r="8" spans="1:35" ht="14">
      <c r="A8" s="18">
        <v>2</v>
      </c>
      <c r="B8" s="34" t="s">
        <v>33</v>
      </c>
      <c r="C8" s="21"/>
      <c r="D8" s="12">
        <v>21</v>
      </c>
      <c r="E8" s="21"/>
      <c r="F8" s="31">
        <v>0.12</v>
      </c>
      <c r="G8" s="50"/>
      <c r="H8" s="50"/>
      <c r="I8" s="9"/>
      <c r="J8" s="5"/>
      <c r="K8" s="31">
        <v>0.187</v>
      </c>
      <c r="L8" s="50"/>
      <c r="M8" s="50"/>
      <c r="N8" s="9"/>
      <c r="O8" s="21"/>
      <c r="P8" s="31"/>
      <c r="Q8" s="50"/>
      <c r="R8" s="50"/>
      <c r="S8" s="9"/>
      <c r="T8" s="5"/>
      <c r="U8" s="6">
        <f t="shared" si="0"/>
        <v>8.6455331412103753</v>
      </c>
      <c r="V8" s="5"/>
      <c r="W8" s="6">
        <f t="shared" si="1"/>
        <v>8.7383177570093444</v>
      </c>
      <c r="X8" s="5"/>
      <c r="Y8" s="6">
        <f t="shared" si="2"/>
        <v>22.340425531914892</v>
      </c>
      <c r="Z8" s="5"/>
      <c r="AA8" s="6">
        <f t="shared" si="3"/>
        <v>39.724276430134609</v>
      </c>
      <c r="AB8" s="5"/>
      <c r="AC8" s="6">
        <f t="shared" ref="AC8:AC66" si="9">IF(AA8="","-",RANK(AI8,AI$7:AI$66,0))</f>
        <v>24</v>
      </c>
      <c r="AE8" s="54">
        <f t="shared" si="4"/>
        <v>0.187</v>
      </c>
      <c r="AF8" s="20">
        <f t="shared" si="5"/>
        <v>0.12</v>
      </c>
      <c r="AG8" s="20">
        <f t="shared" si="6"/>
        <v>1.8700000000000001E-5</v>
      </c>
      <c r="AH8" s="20">
        <f t="shared" si="7"/>
        <v>1.2E-9</v>
      </c>
      <c r="AI8" s="41">
        <f t="shared" ref="AI8:AI66" si="10">IF(AA8="","",AA8+SUM(AG8:AH8))</f>
        <v>39.724295131334607</v>
      </c>
    </row>
    <row r="9" spans="1:35" ht="14">
      <c r="A9" s="17">
        <v>3</v>
      </c>
      <c r="B9" s="35" t="s">
        <v>39</v>
      </c>
      <c r="C9" s="20"/>
      <c r="D9" s="11"/>
      <c r="E9" s="20"/>
      <c r="F9" s="30"/>
      <c r="G9" s="49"/>
      <c r="H9" s="49"/>
      <c r="I9" s="8"/>
      <c r="K9" s="30"/>
      <c r="L9" s="49"/>
      <c r="M9" s="49"/>
      <c r="N9" s="8"/>
      <c r="O9" s="20"/>
      <c r="P9" s="30"/>
      <c r="Q9" s="49"/>
      <c r="R9" s="49"/>
      <c r="S9" s="8"/>
      <c r="U9" s="3" t="str">
        <f t="shared" si="0"/>
        <v/>
      </c>
      <c r="W9" s="3" t="str">
        <f t="shared" si="1"/>
        <v/>
      </c>
      <c r="Y9" s="3" t="str">
        <f t="shared" si="2"/>
        <v/>
      </c>
      <c r="AA9" s="3" t="str">
        <f t="shared" si="3"/>
        <v/>
      </c>
      <c r="AC9" s="3" t="str">
        <f t="shared" si="9"/>
        <v>-</v>
      </c>
      <c r="AE9" s="54" t="str">
        <f t="shared" si="4"/>
        <v/>
      </c>
      <c r="AF9" s="20" t="str">
        <f t="shared" si="5"/>
        <v/>
      </c>
      <c r="AG9" s="20">
        <f t="shared" si="6"/>
        <v>0</v>
      </c>
      <c r="AH9" s="20">
        <f t="shared" si="7"/>
        <v>0</v>
      </c>
      <c r="AI9" s="41" t="str">
        <f t="shared" si="10"/>
        <v/>
      </c>
    </row>
    <row r="10" spans="1:35" ht="14">
      <c r="A10" s="18">
        <v>4</v>
      </c>
      <c r="B10" s="34" t="s">
        <v>34</v>
      </c>
      <c r="C10" s="21"/>
      <c r="D10" s="12">
        <v>30</v>
      </c>
      <c r="E10" s="21"/>
      <c r="F10" s="31">
        <v>0.23599999999999999</v>
      </c>
      <c r="G10" s="50"/>
      <c r="H10" s="50"/>
      <c r="I10" s="9"/>
      <c r="J10" s="5"/>
      <c r="K10" s="31">
        <v>0.32900000000000001</v>
      </c>
      <c r="L10" s="50"/>
      <c r="M10" s="50"/>
      <c r="N10" s="9"/>
      <c r="O10" s="21"/>
      <c r="P10" s="31"/>
      <c r="Q10" s="50"/>
      <c r="R10" s="50"/>
      <c r="S10" s="9"/>
      <c r="T10" s="5"/>
      <c r="U10" s="6">
        <f t="shared" si="0"/>
        <v>17.002881844380404</v>
      </c>
      <c r="V10" s="5"/>
      <c r="W10" s="6">
        <f t="shared" si="1"/>
        <v>15.373831775700934</v>
      </c>
      <c r="X10" s="5"/>
      <c r="Y10" s="6">
        <f t="shared" si="2"/>
        <v>31.914893617021278</v>
      </c>
      <c r="Z10" s="5"/>
      <c r="AA10" s="6">
        <f t="shared" si="3"/>
        <v>64.291607237102625</v>
      </c>
      <c r="AB10" s="5"/>
      <c r="AC10" s="6">
        <f t="shared" si="9"/>
        <v>9</v>
      </c>
      <c r="AE10" s="54">
        <f t="shared" si="4"/>
        <v>0.32900000000000001</v>
      </c>
      <c r="AF10" s="20">
        <f t="shared" si="5"/>
        <v>0.23599999999999999</v>
      </c>
      <c r="AG10" s="20">
        <f t="shared" si="6"/>
        <v>3.29E-5</v>
      </c>
      <c r="AH10" s="20">
        <f t="shared" si="7"/>
        <v>2.3599999999999997E-9</v>
      </c>
      <c r="AI10" s="41">
        <f t="shared" si="10"/>
        <v>64.291640139462629</v>
      </c>
    </row>
    <row r="11" spans="1:35" ht="14">
      <c r="A11" s="17">
        <v>5</v>
      </c>
      <c r="B11" s="35" t="s">
        <v>35</v>
      </c>
      <c r="C11" s="20"/>
      <c r="D11" s="11">
        <v>47</v>
      </c>
      <c r="E11" s="20"/>
      <c r="F11" s="30">
        <v>0.28100000000000003</v>
      </c>
      <c r="G11" s="49"/>
      <c r="H11" s="49"/>
      <c r="I11" s="8"/>
      <c r="K11" s="30">
        <v>0.35499999999999998</v>
      </c>
      <c r="L11" s="49"/>
      <c r="M11" s="49"/>
      <c r="N11" s="8"/>
      <c r="O11" s="20"/>
      <c r="P11" s="30"/>
      <c r="Q11" s="49"/>
      <c r="R11" s="49"/>
      <c r="S11" s="8"/>
      <c r="U11" s="3">
        <f t="shared" si="0"/>
        <v>20.244956772334298</v>
      </c>
      <c r="W11" s="3">
        <f t="shared" si="1"/>
        <v>16.588785046728972</v>
      </c>
      <c r="Y11" s="3">
        <f t="shared" si="2"/>
        <v>50</v>
      </c>
      <c r="AA11" s="3">
        <f t="shared" si="3"/>
        <v>86.833741819063277</v>
      </c>
      <c r="AC11" s="3">
        <f t="shared" si="9"/>
        <v>3</v>
      </c>
      <c r="AE11" s="54">
        <f t="shared" si="4"/>
        <v>0.35499999999999998</v>
      </c>
      <c r="AF11" s="20">
        <f t="shared" si="5"/>
        <v>0.28100000000000003</v>
      </c>
      <c r="AG11" s="20">
        <f t="shared" si="6"/>
        <v>3.5499999999999996E-5</v>
      </c>
      <c r="AH11" s="20">
        <f t="shared" si="7"/>
        <v>2.8100000000000004E-9</v>
      </c>
      <c r="AI11" s="41">
        <f t="shared" si="10"/>
        <v>86.833777321873271</v>
      </c>
    </row>
    <row r="12" spans="1:35" ht="14">
      <c r="A12" s="18">
        <v>6</v>
      </c>
      <c r="B12" s="34" t="s">
        <v>36</v>
      </c>
      <c r="C12" s="21"/>
      <c r="D12" s="12">
        <v>40</v>
      </c>
      <c r="E12" s="21"/>
      <c r="F12" s="31">
        <v>0.24</v>
      </c>
      <c r="G12" s="50"/>
      <c r="H12" s="50"/>
      <c r="I12" s="9"/>
      <c r="J12" s="5"/>
      <c r="K12" s="31">
        <v>0.33500000000000002</v>
      </c>
      <c r="L12" s="50"/>
      <c r="M12" s="50"/>
      <c r="N12" s="9"/>
      <c r="O12" s="21"/>
      <c r="P12" s="31"/>
      <c r="Q12" s="50"/>
      <c r="R12" s="50"/>
      <c r="S12" s="9"/>
      <c r="T12" s="5"/>
      <c r="U12" s="6">
        <f t="shared" si="0"/>
        <v>17.291066282420751</v>
      </c>
      <c r="V12" s="5"/>
      <c r="W12" s="6">
        <f t="shared" si="1"/>
        <v>15.654205607476635</v>
      </c>
      <c r="X12" s="5"/>
      <c r="Y12" s="6">
        <f t="shared" si="2"/>
        <v>42.553191489361701</v>
      </c>
      <c r="Z12" s="5"/>
      <c r="AA12" s="6">
        <f t="shared" si="3"/>
        <v>75.498463379259078</v>
      </c>
      <c r="AB12" s="5"/>
      <c r="AC12" s="6">
        <f t="shared" si="9"/>
        <v>6</v>
      </c>
      <c r="AE12" s="54">
        <f t="shared" si="4"/>
        <v>0.33500000000000002</v>
      </c>
      <c r="AF12" s="20">
        <f t="shared" si="5"/>
        <v>0.24</v>
      </c>
      <c r="AG12" s="20">
        <f t="shared" si="6"/>
        <v>3.3500000000000001E-5</v>
      </c>
      <c r="AH12" s="20">
        <f t="shared" si="7"/>
        <v>2.4E-9</v>
      </c>
      <c r="AI12" s="41">
        <f t="shared" si="10"/>
        <v>75.498496881659079</v>
      </c>
    </row>
    <row r="13" spans="1:35" ht="14">
      <c r="A13" s="17">
        <v>7</v>
      </c>
      <c r="B13" s="35" t="s">
        <v>37</v>
      </c>
      <c r="C13" s="20"/>
      <c r="D13" s="11">
        <v>39</v>
      </c>
      <c r="E13" s="20"/>
      <c r="F13" s="30">
        <v>0.26100000000000001</v>
      </c>
      <c r="G13" s="49"/>
      <c r="H13" s="49"/>
      <c r="I13" s="8"/>
      <c r="K13" s="30">
        <v>0.32500000000000001</v>
      </c>
      <c r="L13" s="49"/>
      <c r="M13" s="49"/>
      <c r="N13" s="8"/>
      <c r="O13" s="20"/>
      <c r="P13" s="30"/>
      <c r="Q13" s="49"/>
      <c r="R13" s="49"/>
      <c r="S13" s="8"/>
      <c r="U13" s="3">
        <f t="shared" si="0"/>
        <v>18.804034582132566</v>
      </c>
      <c r="W13" s="3">
        <f t="shared" si="1"/>
        <v>15.186915887850466</v>
      </c>
      <c r="Y13" s="3">
        <f t="shared" si="2"/>
        <v>41.48936170212766</v>
      </c>
      <c r="AA13" s="3">
        <f t="shared" si="3"/>
        <v>75.4803121721107</v>
      </c>
      <c r="AC13" s="3">
        <f t="shared" si="9"/>
        <v>7</v>
      </c>
      <c r="AE13" s="54">
        <f t="shared" si="4"/>
        <v>0.32500000000000001</v>
      </c>
      <c r="AF13" s="20">
        <f t="shared" si="5"/>
        <v>0.26100000000000001</v>
      </c>
      <c r="AG13" s="20">
        <f t="shared" si="6"/>
        <v>3.2500000000000004E-5</v>
      </c>
      <c r="AH13" s="20">
        <f t="shared" si="7"/>
        <v>2.6100000000000003E-9</v>
      </c>
      <c r="AI13" s="41">
        <f t="shared" si="10"/>
        <v>75.480344674720698</v>
      </c>
    </row>
    <row r="14" spans="1:35" ht="14">
      <c r="A14" s="18">
        <v>8</v>
      </c>
      <c r="B14" s="34" t="s">
        <v>38</v>
      </c>
      <c r="C14" s="21"/>
      <c r="D14" s="12">
        <v>37</v>
      </c>
      <c r="E14" s="21"/>
      <c r="F14" s="31">
        <v>0.22700000000000001</v>
      </c>
      <c r="G14" s="50"/>
      <c r="H14" s="50"/>
      <c r="I14" s="9"/>
      <c r="J14" s="5"/>
      <c r="K14" s="31">
        <v>0.26300000000000001</v>
      </c>
      <c r="L14" s="50"/>
      <c r="M14" s="50"/>
      <c r="N14" s="9"/>
      <c r="O14" s="21"/>
      <c r="P14" s="31"/>
      <c r="Q14" s="50"/>
      <c r="R14" s="50"/>
      <c r="S14" s="9"/>
      <c r="T14" s="5"/>
      <c r="U14" s="6">
        <f t="shared" si="0"/>
        <v>16.354466858789625</v>
      </c>
      <c r="V14" s="5"/>
      <c r="W14" s="6">
        <f t="shared" si="1"/>
        <v>12.289719626168225</v>
      </c>
      <c r="X14" s="5"/>
      <c r="Y14" s="6">
        <f t="shared" si="2"/>
        <v>39.361702127659576</v>
      </c>
      <c r="Z14" s="5"/>
      <c r="AA14" s="6">
        <f t="shared" si="3"/>
        <v>68.005888612617426</v>
      </c>
      <c r="AB14" s="5"/>
      <c r="AC14" s="6">
        <f t="shared" si="9"/>
        <v>8</v>
      </c>
      <c r="AE14" s="54">
        <f t="shared" si="4"/>
        <v>0.26300000000000001</v>
      </c>
      <c r="AF14" s="20">
        <f t="shared" si="5"/>
        <v>0.22700000000000001</v>
      </c>
      <c r="AG14" s="20">
        <f t="shared" si="6"/>
        <v>2.6300000000000002E-5</v>
      </c>
      <c r="AH14" s="20">
        <f t="shared" si="7"/>
        <v>2.2700000000000002E-9</v>
      </c>
      <c r="AI14" s="41">
        <f t="shared" si="10"/>
        <v>68.005914914887427</v>
      </c>
    </row>
    <row r="15" spans="1:35" ht="14">
      <c r="A15" s="17">
        <v>9</v>
      </c>
      <c r="B15" s="35" t="s">
        <v>40</v>
      </c>
      <c r="C15" s="20"/>
      <c r="D15" s="11">
        <v>26</v>
      </c>
      <c r="E15" s="20"/>
      <c r="F15" s="30">
        <v>0.24299999999999999</v>
      </c>
      <c r="G15" s="49"/>
      <c r="H15" s="49"/>
      <c r="I15" s="8"/>
      <c r="K15" s="30">
        <v>0.311</v>
      </c>
      <c r="L15" s="49"/>
      <c r="M15" s="49"/>
      <c r="N15" s="8"/>
      <c r="O15" s="20"/>
      <c r="P15" s="30"/>
      <c r="Q15" s="49"/>
      <c r="R15" s="49"/>
      <c r="S15" s="8"/>
      <c r="U15" s="3">
        <f t="shared" si="0"/>
        <v>17.50720461095101</v>
      </c>
      <c r="W15" s="3">
        <f t="shared" si="1"/>
        <v>14.532710280373832</v>
      </c>
      <c r="Y15" s="3">
        <f t="shared" si="2"/>
        <v>27.659574468085108</v>
      </c>
      <c r="AA15" s="3">
        <f t="shared" si="3"/>
        <v>59.699489359409952</v>
      </c>
      <c r="AC15" s="3">
        <f t="shared" si="9"/>
        <v>10</v>
      </c>
      <c r="AE15" s="54">
        <f t="shared" si="4"/>
        <v>0.311</v>
      </c>
      <c r="AF15" s="20">
        <f t="shared" si="5"/>
        <v>0.24299999999999999</v>
      </c>
      <c r="AG15" s="20">
        <f t="shared" si="6"/>
        <v>3.1099999999999997E-5</v>
      </c>
      <c r="AH15" s="20">
        <f t="shared" si="7"/>
        <v>2.4300000000000001E-9</v>
      </c>
      <c r="AI15" s="41">
        <f t="shared" si="10"/>
        <v>59.699520461839953</v>
      </c>
    </row>
    <row r="16" spans="1:35" ht="14">
      <c r="A16" s="18">
        <v>10</v>
      </c>
      <c r="B16" s="34" t="s">
        <v>41</v>
      </c>
      <c r="C16" s="21"/>
      <c r="D16" s="12">
        <v>47</v>
      </c>
      <c r="E16" s="21"/>
      <c r="F16" s="31">
        <v>0</v>
      </c>
      <c r="G16" s="50"/>
      <c r="H16" s="50"/>
      <c r="I16" s="9" t="s">
        <v>68</v>
      </c>
      <c r="J16" s="5"/>
      <c r="K16" s="31">
        <v>0</v>
      </c>
      <c r="L16" s="50"/>
      <c r="M16" s="50"/>
      <c r="N16" s="9" t="s">
        <v>68</v>
      </c>
      <c r="O16" s="21"/>
      <c r="P16" s="31"/>
      <c r="Q16" s="50"/>
      <c r="R16" s="50"/>
      <c r="S16" s="9"/>
      <c r="T16" s="5"/>
      <c r="U16" s="6">
        <f t="shared" si="0"/>
        <v>0</v>
      </c>
      <c r="V16" s="5"/>
      <c r="W16" s="6">
        <f t="shared" si="1"/>
        <v>0</v>
      </c>
      <c r="X16" s="5"/>
      <c r="Y16" s="6">
        <f t="shared" si="2"/>
        <v>50</v>
      </c>
      <c r="Z16" s="5"/>
      <c r="AA16" s="6">
        <f t="shared" si="3"/>
        <v>50</v>
      </c>
      <c r="AB16" s="5"/>
      <c r="AC16" s="6">
        <f t="shared" si="9"/>
        <v>19</v>
      </c>
      <c r="AE16" s="54">
        <f t="shared" si="4"/>
        <v>0</v>
      </c>
      <c r="AF16" s="20">
        <f t="shared" si="5"/>
        <v>0</v>
      </c>
      <c r="AG16" s="20">
        <f t="shared" si="6"/>
        <v>0</v>
      </c>
      <c r="AH16" s="20">
        <f t="shared" si="7"/>
        <v>0</v>
      </c>
      <c r="AI16" s="41">
        <f t="shared" si="10"/>
        <v>50</v>
      </c>
    </row>
    <row r="17" spans="1:35" ht="14">
      <c r="A17" s="17">
        <v>11</v>
      </c>
      <c r="B17" s="35" t="s">
        <v>42</v>
      </c>
      <c r="C17" s="20"/>
      <c r="D17" s="11">
        <v>13</v>
      </c>
      <c r="E17" s="20"/>
      <c r="F17" s="30">
        <v>0.08</v>
      </c>
      <c r="G17" s="49"/>
      <c r="H17" s="49"/>
      <c r="I17" s="8"/>
      <c r="K17" s="30">
        <v>0.12</v>
      </c>
      <c r="L17" s="49"/>
      <c r="M17" s="49"/>
      <c r="N17" s="8"/>
      <c r="O17" s="20"/>
      <c r="P17" s="30"/>
      <c r="Q17" s="49"/>
      <c r="R17" s="49"/>
      <c r="S17" s="8"/>
      <c r="U17" s="3">
        <f t="shared" si="0"/>
        <v>5.7636887608069172</v>
      </c>
      <c r="W17" s="3">
        <f t="shared" si="1"/>
        <v>5.6074766355140184</v>
      </c>
      <c r="Y17" s="3">
        <f t="shared" si="2"/>
        <v>13.829787234042554</v>
      </c>
      <c r="AA17" s="3">
        <f t="shared" si="3"/>
        <v>25.200952630363489</v>
      </c>
      <c r="AC17" s="3">
        <f t="shared" si="9"/>
        <v>28</v>
      </c>
      <c r="AE17" s="54">
        <f t="shared" si="4"/>
        <v>0.12</v>
      </c>
      <c r="AF17" s="20">
        <f t="shared" si="5"/>
        <v>0.08</v>
      </c>
      <c r="AG17" s="20">
        <f t="shared" si="6"/>
        <v>1.2E-5</v>
      </c>
      <c r="AH17" s="20">
        <f t="shared" si="7"/>
        <v>8.0000000000000003E-10</v>
      </c>
      <c r="AI17" s="41">
        <f t="shared" si="10"/>
        <v>25.20096463116349</v>
      </c>
    </row>
    <row r="18" spans="1:35" ht="14">
      <c r="A18" s="18">
        <v>12</v>
      </c>
      <c r="B18" s="34" t="s">
        <v>43</v>
      </c>
      <c r="C18" s="21"/>
      <c r="D18" s="12">
        <v>13</v>
      </c>
      <c r="E18" s="21"/>
      <c r="F18" s="31">
        <v>0.14199999999999999</v>
      </c>
      <c r="G18" s="50"/>
      <c r="H18" s="50"/>
      <c r="I18" s="9"/>
      <c r="J18" s="5"/>
      <c r="K18" s="31">
        <v>0.20100000000000001</v>
      </c>
      <c r="L18" s="50"/>
      <c r="M18" s="50"/>
      <c r="N18" s="9"/>
      <c r="O18" s="21"/>
      <c r="P18" s="31"/>
      <c r="Q18" s="50"/>
      <c r="R18" s="50"/>
      <c r="S18" s="9"/>
      <c r="T18" s="5"/>
      <c r="U18" s="6">
        <f t="shared" si="0"/>
        <v>10.230547550432277</v>
      </c>
      <c r="V18" s="5"/>
      <c r="W18" s="6">
        <f t="shared" si="1"/>
        <v>9.3925233644859816</v>
      </c>
      <c r="X18" s="5"/>
      <c r="Y18" s="6">
        <f t="shared" si="2"/>
        <v>13.829787234042554</v>
      </c>
      <c r="Z18" s="5"/>
      <c r="AA18" s="6">
        <f t="shared" si="3"/>
        <v>33.452858148960814</v>
      </c>
      <c r="AB18" s="5"/>
      <c r="AC18" s="6">
        <f t="shared" si="9"/>
        <v>25</v>
      </c>
      <c r="AE18" s="54">
        <f t="shared" si="4"/>
        <v>0.20100000000000001</v>
      </c>
      <c r="AF18" s="20">
        <f t="shared" si="5"/>
        <v>0.14199999999999999</v>
      </c>
      <c r="AG18" s="20">
        <f t="shared" si="6"/>
        <v>2.0100000000000001E-5</v>
      </c>
      <c r="AH18" s="20">
        <f t="shared" si="7"/>
        <v>1.4199999999999999E-9</v>
      </c>
      <c r="AI18" s="41">
        <f t="shared" si="10"/>
        <v>33.452878250380813</v>
      </c>
    </row>
    <row r="19" spans="1:35" ht="14">
      <c r="A19" s="17">
        <v>13</v>
      </c>
      <c r="B19" s="35" t="s">
        <v>44</v>
      </c>
      <c r="C19" s="20"/>
      <c r="D19" s="11">
        <v>33</v>
      </c>
      <c r="E19" s="20"/>
      <c r="F19" s="30">
        <v>0.13500000000000001</v>
      </c>
      <c r="G19" s="49"/>
      <c r="H19" s="49"/>
      <c r="I19" s="8"/>
      <c r="K19" s="30">
        <v>0.17599999999999999</v>
      </c>
      <c r="L19" s="49"/>
      <c r="M19" s="49"/>
      <c r="N19" s="8"/>
      <c r="O19" s="20"/>
      <c r="P19" s="30"/>
      <c r="Q19" s="49"/>
      <c r="R19" s="49"/>
      <c r="S19" s="8"/>
      <c r="U19" s="3">
        <f t="shared" si="0"/>
        <v>9.7262247838616727</v>
      </c>
      <c r="W19" s="3">
        <f t="shared" si="1"/>
        <v>8.2242990654205599</v>
      </c>
      <c r="Y19" s="3">
        <f t="shared" si="2"/>
        <v>35.106382978723403</v>
      </c>
      <c r="AA19" s="3">
        <f t="shared" si="3"/>
        <v>53.056906828005637</v>
      </c>
      <c r="AC19" s="3">
        <f t="shared" si="9"/>
        <v>18</v>
      </c>
      <c r="AE19" s="54">
        <f t="shared" si="4"/>
        <v>0.17599999999999999</v>
      </c>
      <c r="AF19" s="20">
        <f t="shared" si="5"/>
        <v>0.13500000000000001</v>
      </c>
      <c r="AG19" s="20">
        <f t="shared" si="6"/>
        <v>1.7599999999999998E-5</v>
      </c>
      <c r="AH19" s="20">
        <f t="shared" si="7"/>
        <v>1.3500000000000001E-9</v>
      </c>
      <c r="AI19" s="41">
        <f t="shared" si="10"/>
        <v>53.056924429355639</v>
      </c>
    </row>
    <row r="20" spans="1:35" ht="14">
      <c r="A20" s="18">
        <v>14</v>
      </c>
      <c r="B20" s="34" t="s">
        <v>45</v>
      </c>
      <c r="C20" s="21"/>
      <c r="D20" s="12"/>
      <c r="E20" s="21"/>
      <c r="F20" s="31"/>
      <c r="G20" s="50"/>
      <c r="H20" s="50"/>
      <c r="I20" s="9"/>
      <c r="J20" s="5"/>
      <c r="K20" s="31"/>
      <c r="L20" s="50"/>
      <c r="M20" s="50"/>
      <c r="N20" s="9"/>
      <c r="O20" s="21"/>
      <c r="P20" s="31"/>
      <c r="Q20" s="50"/>
      <c r="R20" s="50"/>
      <c r="S20" s="9"/>
      <c r="T20" s="5"/>
      <c r="U20" s="6" t="str">
        <f t="shared" si="0"/>
        <v/>
      </c>
      <c r="V20" s="5"/>
      <c r="W20" s="6" t="str">
        <f t="shared" si="1"/>
        <v/>
      </c>
      <c r="X20" s="5"/>
      <c r="Y20" s="6" t="str">
        <f t="shared" si="2"/>
        <v/>
      </c>
      <c r="Z20" s="5"/>
      <c r="AA20" s="6" t="str">
        <f t="shared" si="3"/>
        <v/>
      </c>
      <c r="AB20" s="5"/>
      <c r="AC20" s="6" t="str">
        <f t="shared" si="9"/>
        <v>-</v>
      </c>
      <c r="AE20" s="54" t="str">
        <f t="shared" si="4"/>
        <v/>
      </c>
      <c r="AF20" s="20" t="str">
        <f t="shared" si="5"/>
        <v/>
      </c>
      <c r="AG20" s="20">
        <f t="shared" si="6"/>
        <v>0</v>
      </c>
      <c r="AH20" s="20">
        <f t="shared" si="7"/>
        <v>0</v>
      </c>
      <c r="AI20" s="41" t="str">
        <f t="shared" si="10"/>
        <v/>
      </c>
    </row>
    <row r="21" spans="1:35" ht="14">
      <c r="A21" s="17">
        <v>15</v>
      </c>
      <c r="B21" s="35" t="s">
        <v>46</v>
      </c>
      <c r="C21" s="20"/>
      <c r="D21" s="11"/>
      <c r="E21" s="20"/>
      <c r="F21" s="30"/>
      <c r="G21" s="49"/>
      <c r="H21" s="49"/>
      <c r="I21" s="8"/>
      <c r="K21" s="30"/>
      <c r="L21" s="49"/>
      <c r="M21" s="49"/>
      <c r="N21" s="8"/>
      <c r="O21" s="20"/>
      <c r="P21" s="30"/>
      <c r="Q21" s="49"/>
      <c r="R21" s="49"/>
      <c r="S21" s="8"/>
      <c r="U21" s="3" t="str">
        <f t="shared" si="0"/>
        <v/>
      </c>
      <c r="W21" s="3" t="str">
        <f t="shared" si="1"/>
        <v/>
      </c>
      <c r="Y21" s="3" t="str">
        <f t="shared" si="2"/>
        <v/>
      </c>
      <c r="AA21" s="3" t="str">
        <f t="shared" si="3"/>
        <v/>
      </c>
      <c r="AC21" s="3" t="str">
        <f t="shared" si="9"/>
        <v>-</v>
      </c>
      <c r="AE21" s="54" t="str">
        <f t="shared" si="4"/>
        <v/>
      </c>
      <c r="AF21" s="20" t="str">
        <f t="shared" si="5"/>
        <v/>
      </c>
      <c r="AG21" s="20">
        <f t="shared" si="6"/>
        <v>0</v>
      </c>
      <c r="AH21" s="20">
        <f t="shared" si="7"/>
        <v>0</v>
      </c>
      <c r="AI21" s="41" t="str">
        <f t="shared" si="10"/>
        <v/>
      </c>
    </row>
    <row r="22" spans="1:35" ht="14">
      <c r="A22" s="18">
        <v>16</v>
      </c>
      <c r="B22" s="34" t="s">
        <v>47</v>
      </c>
      <c r="C22" s="21"/>
      <c r="D22" s="12">
        <v>26</v>
      </c>
      <c r="E22" s="21"/>
      <c r="F22" s="31">
        <v>0.215</v>
      </c>
      <c r="G22" s="50"/>
      <c r="H22" s="50"/>
      <c r="I22" s="9"/>
      <c r="J22" s="5"/>
      <c r="K22" s="31">
        <v>0.28399999999999997</v>
      </c>
      <c r="L22" s="50"/>
      <c r="M22" s="50"/>
      <c r="N22" s="9"/>
      <c r="O22" s="21"/>
      <c r="P22" s="31"/>
      <c r="Q22" s="50"/>
      <c r="R22" s="50"/>
      <c r="S22" s="9"/>
      <c r="T22" s="5"/>
      <c r="U22" s="6">
        <f t="shared" si="0"/>
        <v>15.489913544668589</v>
      </c>
      <c r="V22" s="5"/>
      <c r="W22" s="6">
        <f t="shared" si="1"/>
        <v>13.271028037383177</v>
      </c>
      <c r="X22" s="5"/>
      <c r="Y22" s="6">
        <f t="shared" si="2"/>
        <v>27.659574468085108</v>
      </c>
      <c r="Z22" s="5"/>
      <c r="AA22" s="6">
        <f t="shared" si="3"/>
        <v>56.420516050136868</v>
      </c>
      <c r="AB22" s="5"/>
      <c r="AC22" s="6">
        <f t="shared" si="9"/>
        <v>13</v>
      </c>
      <c r="AE22" s="54">
        <f t="shared" si="4"/>
        <v>0.28399999999999997</v>
      </c>
      <c r="AF22" s="20">
        <f t="shared" si="5"/>
        <v>0.215</v>
      </c>
      <c r="AG22" s="20">
        <f t="shared" si="6"/>
        <v>2.8399999999999999E-5</v>
      </c>
      <c r="AH22" s="20">
        <f t="shared" si="7"/>
        <v>2.1499999999999998E-9</v>
      </c>
      <c r="AI22" s="41">
        <f t="shared" si="10"/>
        <v>56.420544452286869</v>
      </c>
    </row>
    <row r="23" spans="1:35" ht="14">
      <c r="A23" s="17">
        <v>17</v>
      </c>
      <c r="B23" s="35" t="s">
        <v>48</v>
      </c>
      <c r="C23" s="20"/>
      <c r="D23" s="11">
        <v>22</v>
      </c>
      <c r="E23" s="20"/>
      <c r="F23" s="30">
        <v>0.16200000000000001</v>
      </c>
      <c r="G23" s="49"/>
      <c r="H23" s="49"/>
      <c r="I23" s="8"/>
      <c r="K23" s="30">
        <v>0.18099999999999999</v>
      </c>
      <c r="L23" s="49"/>
      <c r="M23" s="49"/>
      <c r="N23" s="8"/>
      <c r="O23" s="20"/>
      <c r="P23" s="30"/>
      <c r="Q23" s="49"/>
      <c r="R23" s="49"/>
      <c r="S23" s="8"/>
      <c r="U23" s="3">
        <f t="shared" si="0"/>
        <v>11.671469740634006</v>
      </c>
      <c r="W23" s="3">
        <f t="shared" si="1"/>
        <v>8.4579439252336428</v>
      </c>
      <c r="Y23" s="3">
        <f t="shared" si="2"/>
        <v>23.404255319148938</v>
      </c>
      <c r="AA23" s="3">
        <f t="shared" si="3"/>
        <v>43.53366898501659</v>
      </c>
      <c r="AC23" s="3">
        <f t="shared" si="9"/>
        <v>22</v>
      </c>
      <c r="AE23" s="54">
        <f t="shared" si="4"/>
        <v>0.18099999999999999</v>
      </c>
      <c r="AF23" s="20">
        <f t="shared" si="5"/>
        <v>0.16200000000000001</v>
      </c>
      <c r="AG23" s="20">
        <f t="shared" si="6"/>
        <v>1.8099999999999999E-5</v>
      </c>
      <c r="AH23" s="20">
        <f t="shared" si="7"/>
        <v>1.62E-9</v>
      </c>
      <c r="AI23" s="41">
        <f t="shared" si="10"/>
        <v>43.53368708663659</v>
      </c>
    </row>
    <row r="24" spans="1:35" ht="14">
      <c r="A24" s="18">
        <v>18</v>
      </c>
      <c r="B24" s="34" t="s">
        <v>49</v>
      </c>
      <c r="C24" s="21"/>
      <c r="D24" s="12">
        <v>35</v>
      </c>
      <c r="E24" s="21"/>
      <c r="F24" s="31">
        <v>0.121</v>
      </c>
      <c r="G24" s="50"/>
      <c r="H24" s="50"/>
      <c r="I24" s="9"/>
      <c r="J24" s="5"/>
      <c r="K24" s="31">
        <v>0.18099999999999999</v>
      </c>
      <c r="L24" s="50"/>
      <c r="M24" s="50"/>
      <c r="N24" s="9"/>
      <c r="O24" s="21"/>
      <c r="P24" s="31"/>
      <c r="Q24" s="50"/>
      <c r="R24" s="50"/>
      <c r="S24" s="9"/>
      <c r="T24" s="5"/>
      <c r="U24" s="6">
        <f t="shared" si="0"/>
        <v>8.7175792507204619</v>
      </c>
      <c r="V24" s="5"/>
      <c r="W24" s="6">
        <f t="shared" si="1"/>
        <v>8.4579439252336428</v>
      </c>
      <c r="X24" s="5"/>
      <c r="Y24" s="6">
        <f t="shared" si="2"/>
        <v>37.234042553191486</v>
      </c>
      <c r="Z24" s="5"/>
      <c r="AA24" s="6">
        <f t="shared" si="3"/>
        <v>54.409565729145591</v>
      </c>
      <c r="AB24" s="5"/>
      <c r="AC24" s="6">
        <f t="shared" si="9"/>
        <v>16</v>
      </c>
      <c r="AE24" s="54">
        <f t="shared" si="4"/>
        <v>0.18099999999999999</v>
      </c>
      <c r="AF24" s="20">
        <f t="shared" si="5"/>
        <v>0.121</v>
      </c>
      <c r="AG24" s="20">
        <f t="shared" si="6"/>
        <v>1.8099999999999999E-5</v>
      </c>
      <c r="AH24" s="20">
        <f t="shared" si="7"/>
        <v>1.21E-9</v>
      </c>
      <c r="AI24" s="41">
        <f t="shared" si="10"/>
        <v>54.409583830355594</v>
      </c>
    </row>
    <row r="25" spans="1:35" ht="14">
      <c r="A25" s="17">
        <v>19</v>
      </c>
      <c r="B25" s="35" t="s">
        <v>50</v>
      </c>
      <c r="C25" s="20"/>
      <c r="D25" s="11">
        <v>27</v>
      </c>
      <c r="E25" s="20"/>
      <c r="F25" s="30">
        <v>0.11</v>
      </c>
      <c r="G25" s="49"/>
      <c r="H25" s="49"/>
      <c r="I25" s="8"/>
      <c r="K25" s="30">
        <v>0.185</v>
      </c>
      <c r="L25" s="49"/>
      <c r="M25" s="49"/>
      <c r="N25" s="8"/>
      <c r="O25" s="20"/>
      <c r="P25" s="30"/>
      <c r="Q25" s="49"/>
      <c r="R25" s="49"/>
      <c r="S25" s="8"/>
      <c r="U25" s="3">
        <f t="shared" si="0"/>
        <v>7.925072046109511</v>
      </c>
      <c r="W25" s="3">
        <f t="shared" si="1"/>
        <v>8.6448598130841123</v>
      </c>
      <c r="Y25" s="3">
        <f t="shared" si="2"/>
        <v>28.723404255319149</v>
      </c>
      <c r="AA25" s="3">
        <f t="shared" si="3"/>
        <v>45.293336114512769</v>
      </c>
      <c r="AC25" s="3">
        <f t="shared" si="9"/>
        <v>20</v>
      </c>
      <c r="AE25" s="54">
        <f t="shared" si="4"/>
        <v>0.185</v>
      </c>
      <c r="AF25" s="20">
        <f t="shared" si="5"/>
        <v>0.11</v>
      </c>
      <c r="AG25" s="20">
        <f t="shared" si="6"/>
        <v>1.8499999999999999E-5</v>
      </c>
      <c r="AH25" s="20">
        <f t="shared" si="7"/>
        <v>1.0999999999999999E-9</v>
      </c>
      <c r="AI25" s="41">
        <f t="shared" si="10"/>
        <v>45.29335461561277</v>
      </c>
    </row>
    <row r="26" spans="1:35" ht="14">
      <c r="A26" s="18">
        <v>20</v>
      </c>
      <c r="B26" s="34" t="s">
        <v>51</v>
      </c>
      <c r="C26" s="21"/>
      <c r="D26" s="12">
        <v>24</v>
      </c>
      <c r="E26" s="21"/>
      <c r="F26" s="31">
        <v>0.03</v>
      </c>
      <c r="G26" s="50"/>
      <c r="H26" s="50"/>
      <c r="I26" s="9"/>
      <c r="J26" s="5"/>
      <c r="K26" s="31">
        <v>5.5899999999999998E-2</v>
      </c>
      <c r="L26" s="50"/>
      <c r="M26" s="50"/>
      <c r="N26" s="9"/>
      <c r="O26" s="21"/>
      <c r="P26" s="31"/>
      <c r="Q26" s="50"/>
      <c r="R26" s="50"/>
      <c r="S26" s="9"/>
      <c r="T26" s="5"/>
      <c r="U26" s="6">
        <f t="shared" si="0"/>
        <v>2.1613832853025938</v>
      </c>
      <c r="V26" s="5"/>
      <c r="W26" s="6">
        <f t="shared" si="1"/>
        <v>2.6121495327102799</v>
      </c>
      <c r="X26" s="5"/>
      <c r="Y26" s="6">
        <f t="shared" si="2"/>
        <v>25.531914893617021</v>
      </c>
      <c r="Z26" s="5"/>
      <c r="AA26" s="6">
        <f t="shared" si="3"/>
        <v>30.305447711629895</v>
      </c>
      <c r="AB26" s="5"/>
      <c r="AC26" s="6">
        <f t="shared" si="9"/>
        <v>26</v>
      </c>
      <c r="AE26" s="54">
        <f t="shared" si="4"/>
        <v>5.5899999999999998E-2</v>
      </c>
      <c r="AF26" s="20">
        <f t="shared" si="5"/>
        <v>0.03</v>
      </c>
      <c r="AG26" s="20">
        <f t="shared" si="6"/>
        <v>5.5899999999999998E-6</v>
      </c>
      <c r="AH26" s="20">
        <f t="shared" si="7"/>
        <v>3E-10</v>
      </c>
      <c r="AI26" s="41">
        <f t="shared" si="10"/>
        <v>30.305453301929894</v>
      </c>
    </row>
    <row r="27" spans="1:35" ht="14">
      <c r="A27" s="17">
        <v>21</v>
      </c>
      <c r="B27" s="35" t="s">
        <v>52</v>
      </c>
      <c r="C27" s="20"/>
      <c r="D27" s="11">
        <v>27</v>
      </c>
      <c r="E27" s="20"/>
      <c r="F27" s="30">
        <v>0.214</v>
      </c>
      <c r="G27" s="49"/>
      <c r="H27" s="49"/>
      <c r="I27" s="8"/>
      <c r="K27" s="30">
        <v>0.32700000000000001</v>
      </c>
      <c r="L27" s="49"/>
      <c r="M27" s="49"/>
      <c r="N27" s="8"/>
      <c r="O27" s="20"/>
      <c r="P27" s="30"/>
      <c r="Q27" s="49"/>
      <c r="R27" s="49"/>
      <c r="S27" s="8"/>
      <c r="U27" s="3">
        <f t="shared" si="0"/>
        <v>15.417867435158502</v>
      </c>
      <c r="W27" s="3">
        <f t="shared" si="1"/>
        <v>15.280373831775702</v>
      </c>
      <c r="Y27" s="3">
        <f t="shared" si="2"/>
        <v>28.723404255319149</v>
      </c>
      <c r="AA27" s="3">
        <f t="shared" si="3"/>
        <v>59.421645522253357</v>
      </c>
      <c r="AC27" s="3">
        <f t="shared" si="9"/>
        <v>11</v>
      </c>
      <c r="AE27" s="54">
        <f t="shared" si="4"/>
        <v>0.32700000000000001</v>
      </c>
      <c r="AF27" s="20">
        <f t="shared" si="5"/>
        <v>0.214</v>
      </c>
      <c r="AG27" s="20">
        <f t="shared" si="6"/>
        <v>3.2700000000000002E-5</v>
      </c>
      <c r="AH27" s="20">
        <f t="shared" si="7"/>
        <v>2.1400000000000001E-9</v>
      </c>
      <c r="AI27" s="41">
        <f t="shared" si="10"/>
        <v>59.421678224393354</v>
      </c>
    </row>
    <row r="28" spans="1:35" ht="14">
      <c r="A28" s="18">
        <v>22</v>
      </c>
      <c r="B28" s="34" t="s">
        <v>53</v>
      </c>
      <c r="C28" s="21"/>
      <c r="D28" s="12">
        <v>28</v>
      </c>
      <c r="E28" s="21"/>
      <c r="F28" s="31">
        <v>0.17699999999999999</v>
      </c>
      <c r="G28" s="50"/>
      <c r="H28" s="50"/>
      <c r="I28" s="9"/>
      <c r="J28" s="5"/>
      <c r="K28" s="31">
        <v>0</v>
      </c>
      <c r="L28" s="50"/>
      <c r="M28" s="50"/>
      <c r="N28" s="9" t="s">
        <v>68</v>
      </c>
      <c r="O28" s="21"/>
      <c r="P28" s="31"/>
      <c r="Q28" s="50"/>
      <c r="R28" s="50"/>
      <c r="S28" s="9"/>
      <c r="T28" s="5"/>
      <c r="U28" s="6">
        <f t="shared" si="0"/>
        <v>12.752161383285303</v>
      </c>
      <c r="V28" s="5"/>
      <c r="W28" s="6">
        <f t="shared" si="1"/>
        <v>0</v>
      </c>
      <c r="X28" s="5"/>
      <c r="Y28" s="6">
        <f t="shared" si="2"/>
        <v>29.787234042553191</v>
      </c>
      <c r="Z28" s="5"/>
      <c r="AA28" s="6">
        <f t="shared" si="3"/>
        <v>42.539395425838492</v>
      </c>
      <c r="AB28" s="5"/>
      <c r="AC28" s="6">
        <f t="shared" si="9"/>
        <v>23</v>
      </c>
      <c r="AE28" s="54">
        <f t="shared" si="4"/>
        <v>0</v>
      </c>
      <c r="AF28" s="20">
        <f t="shared" si="5"/>
        <v>0.17699999999999999</v>
      </c>
      <c r="AG28" s="20">
        <f t="shared" si="6"/>
        <v>0</v>
      </c>
      <c r="AH28" s="20">
        <f t="shared" si="7"/>
        <v>1.7699999999999999E-9</v>
      </c>
      <c r="AI28" s="41">
        <f t="shared" si="10"/>
        <v>42.53939542760849</v>
      </c>
    </row>
    <row r="29" spans="1:35" ht="14">
      <c r="A29" s="17">
        <v>23</v>
      </c>
      <c r="B29" s="35" t="s">
        <v>54</v>
      </c>
      <c r="C29" s="20"/>
      <c r="D29" s="11">
        <v>45</v>
      </c>
      <c r="E29" s="20"/>
      <c r="F29" s="30">
        <v>0.29599999999999999</v>
      </c>
      <c r="G29" s="49"/>
      <c r="H29" s="49"/>
      <c r="I29" s="8"/>
      <c r="K29" s="30">
        <v>0.46300000000000002</v>
      </c>
      <c r="L29" s="49"/>
      <c r="M29" s="49"/>
      <c r="N29" s="8"/>
      <c r="O29" s="20"/>
      <c r="P29" s="30"/>
      <c r="Q29" s="49"/>
      <c r="R29" s="49"/>
      <c r="S29" s="8"/>
      <c r="U29" s="3">
        <f t="shared" si="0"/>
        <v>21.32564841498559</v>
      </c>
      <c r="W29" s="3">
        <f t="shared" si="1"/>
        <v>21.635514018691591</v>
      </c>
      <c r="Y29" s="3">
        <f t="shared" si="2"/>
        <v>47.872340425531917</v>
      </c>
      <c r="AA29" s="3">
        <f t="shared" si="3"/>
        <v>90.833502859209091</v>
      </c>
      <c r="AC29" s="3">
        <f t="shared" si="9"/>
        <v>2</v>
      </c>
      <c r="AE29" s="54">
        <f t="shared" si="4"/>
        <v>0.46300000000000002</v>
      </c>
      <c r="AF29" s="20">
        <f t="shared" si="5"/>
        <v>0.29599999999999999</v>
      </c>
      <c r="AG29" s="20">
        <f t="shared" si="6"/>
        <v>4.6300000000000001E-5</v>
      </c>
      <c r="AH29" s="20">
        <f t="shared" si="7"/>
        <v>2.9599999999999997E-9</v>
      </c>
      <c r="AI29" s="41">
        <f t="shared" si="10"/>
        <v>90.833549162169092</v>
      </c>
    </row>
    <row r="30" spans="1:35" ht="14">
      <c r="A30" s="18">
        <v>24</v>
      </c>
      <c r="B30" s="34" t="s">
        <v>55</v>
      </c>
      <c r="C30" s="21"/>
      <c r="D30" s="12">
        <v>33</v>
      </c>
      <c r="E30" s="21"/>
      <c r="F30" s="31">
        <v>0.13400000000000001</v>
      </c>
      <c r="G30" s="50"/>
      <c r="H30" s="50"/>
      <c r="I30" s="9"/>
      <c r="J30" s="5"/>
      <c r="K30" s="31">
        <v>0.20599999999999999</v>
      </c>
      <c r="L30" s="50"/>
      <c r="M30" s="50"/>
      <c r="N30" s="9"/>
      <c r="O30" s="21"/>
      <c r="P30" s="31"/>
      <c r="Q30" s="50"/>
      <c r="R30" s="50"/>
      <c r="S30" s="9"/>
      <c r="T30" s="5"/>
      <c r="U30" s="6">
        <f t="shared" si="0"/>
        <v>9.6541786743515861</v>
      </c>
      <c r="V30" s="5"/>
      <c r="W30" s="6">
        <f t="shared" si="1"/>
        <v>9.6261682242990645</v>
      </c>
      <c r="X30" s="5"/>
      <c r="Y30" s="6">
        <f t="shared" si="2"/>
        <v>35.106382978723403</v>
      </c>
      <c r="Z30" s="5"/>
      <c r="AA30" s="6">
        <f t="shared" si="3"/>
        <v>54.386729877374052</v>
      </c>
      <c r="AB30" s="5"/>
      <c r="AC30" s="6">
        <f t="shared" si="9"/>
        <v>17</v>
      </c>
      <c r="AE30" s="54">
        <f t="shared" si="4"/>
        <v>0.20599999999999999</v>
      </c>
      <c r="AF30" s="20">
        <f t="shared" si="5"/>
        <v>0.13400000000000001</v>
      </c>
      <c r="AG30" s="20">
        <f t="shared" si="6"/>
        <v>2.0599999999999999E-5</v>
      </c>
      <c r="AH30" s="20">
        <f t="shared" si="7"/>
        <v>1.3400000000000001E-9</v>
      </c>
      <c r="AI30" s="41">
        <f t="shared" si="10"/>
        <v>54.386750478714049</v>
      </c>
    </row>
    <row r="31" spans="1:35" ht="14">
      <c r="A31" s="17">
        <v>25</v>
      </c>
      <c r="B31" s="35" t="s">
        <v>56</v>
      </c>
      <c r="C31" s="20"/>
      <c r="D31" s="11">
        <v>10</v>
      </c>
      <c r="E31" s="20"/>
      <c r="F31" s="30">
        <v>5.7000000000000002E-2</v>
      </c>
      <c r="G31" s="49"/>
      <c r="H31" s="49"/>
      <c r="I31" s="8"/>
      <c r="K31" s="30">
        <v>0.104</v>
      </c>
      <c r="L31" s="49"/>
      <c r="M31" s="49"/>
      <c r="N31" s="8"/>
      <c r="O31" s="20"/>
      <c r="P31" s="30"/>
      <c r="Q31" s="49"/>
      <c r="R31" s="49"/>
      <c r="S31" s="8"/>
      <c r="U31" s="3">
        <f t="shared" si="0"/>
        <v>4.1066282420749287</v>
      </c>
      <c r="W31" s="3">
        <f t="shared" si="1"/>
        <v>4.8598130841121492</v>
      </c>
      <c r="Y31" s="3">
        <f t="shared" si="2"/>
        <v>10.638297872340425</v>
      </c>
      <c r="AA31" s="3">
        <f t="shared" si="3"/>
        <v>19.604739198527504</v>
      </c>
      <c r="AC31" s="3">
        <f t="shared" si="9"/>
        <v>29</v>
      </c>
      <c r="AE31" s="54">
        <f t="shared" si="4"/>
        <v>0.104</v>
      </c>
      <c r="AF31" s="20">
        <f t="shared" si="5"/>
        <v>5.7000000000000002E-2</v>
      </c>
      <c r="AG31" s="20">
        <f t="shared" si="6"/>
        <v>1.0399999999999999E-5</v>
      </c>
      <c r="AH31" s="20">
        <f t="shared" si="7"/>
        <v>5.7E-10</v>
      </c>
      <c r="AI31" s="41">
        <f t="shared" si="10"/>
        <v>19.604749599097506</v>
      </c>
    </row>
    <row r="32" spans="1:35" ht="14">
      <c r="A32" s="18">
        <v>26</v>
      </c>
      <c r="B32" s="34" t="s">
        <v>57</v>
      </c>
      <c r="C32" s="21"/>
      <c r="D32" s="12">
        <v>14</v>
      </c>
      <c r="E32" s="21"/>
      <c r="F32" s="31"/>
      <c r="G32" s="50"/>
      <c r="H32" s="50"/>
      <c r="I32" s="9"/>
      <c r="J32" s="5"/>
      <c r="K32" s="31"/>
      <c r="L32" s="50"/>
      <c r="M32" s="50"/>
      <c r="N32" s="9"/>
      <c r="O32" s="21"/>
      <c r="P32" s="31"/>
      <c r="Q32" s="50"/>
      <c r="R32" s="50"/>
      <c r="S32" s="9"/>
      <c r="T32" s="5"/>
      <c r="U32" s="6" t="str">
        <f t="shared" si="0"/>
        <v/>
      </c>
      <c r="V32" s="5"/>
      <c r="W32" s="6" t="str">
        <f t="shared" si="1"/>
        <v/>
      </c>
      <c r="X32" s="5"/>
      <c r="Y32" s="6">
        <f t="shared" si="2"/>
        <v>14.893617021276595</v>
      </c>
      <c r="Z32" s="5"/>
      <c r="AA32" s="6" t="str">
        <f t="shared" si="3"/>
        <v/>
      </c>
      <c r="AB32" s="5"/>
      <c r="AC32" s="6" t="str">
        <f t="shared" si="9"/>
        <v>-</v>
      </c>
      <c r="AE32" s="54" t="str">
        <f t="shared" si="4"/>
        <v/>
      </c>
      <c r="AF32" s="20" t="str">
        <f t="shared" si="5"/>
        <v/>
      </c>
      <c r="AG32" s="20">
        <f t="shared" si="6"/>
        <v>0</v>
      </c>
      <c r="AH32" s="20">
        <f t="shared" si="7"/>
        <v>0</v>
      </c>
      <c r="AI32" s="41" t="str">
        <f t="shared" si="10"/>
        <v/>
      </c>
    </row>
    <row r="33" spans="1:35" ht="14">
      <c r="A33" s="17">
        <v>27</v>
      </c>
      <c r="B33" s="35" t="s">
        <v>58</v>
      </c>
      <c r="C33" s="20"/>
      <c r="D33" s="11">
        <v>43</v>
      </c>
      <c r="E33" s="20"/>
      <c r="F33" s="30">
        <v>0.34699999999999998</v>
      </c>
      <c r="G33" s="49"/>
      <c r="H33" s="49"/>
      <c r="I33" s="8"/>
      <c r="K33" s="30">
        <v>0.53500000000000003</v>
      </c>
      <c r="L33" s="49"/>
      <c r="M33" s="49"/>
      <c r="N33" s="8"/>
      <c r="O33" s="20"/>
      <c r="P33" s="30"/>
      <c r="Q33" s="49"/>
      <c r="R33" s="49"/>
      <c r="S33" s="8"/>
      <c r="U33" s="3">
        <f t="shared" si="0"/>
        <v>25</v>
      </c>
      <c r="W33" s="3">
        <f t="shared" si="1"/>
        <v>25</v>
      </c>
      <c r="Y33" s="3">
        <f t="shared" si="2"/>
        <v>45.744680851063826</v>
      </c>
      <c r="AA33" s="3">
        <f t="shared" si="3"/>
        <v>95.744680851063833</v>
      </c>
      <c r="AC33" s="3">
        <f t="shared" si="9"/>
        <v>1</v>
      </c>
      <c r="AE33" s="54">
        <f t="shared" si="4"/>
        <v>0.53500000000000003</v>
      </c>
      <c r="AF33" s="20">
        <f t="shared" si="5"/>
        <v>0.34699999999999998</v>
      </c>
      <c r="AG33" s="20">
        <f t="shared" si="6"/>
        <v>5.3500000000000006E-5</v>
      </c>
      <c r="AH33" s="20">
        <f t="shared" si="7"/>
        <v>3.4699999999999998E-9</v>
      </c>
      <c r="AI33" s="41">
        <f t="shared" si="10"/>
        <v>95.744734354533833</v>
      </c>
    </row>
    <row r="34" spans="1:35" ht="14">
      <c r="A34" s="18">
        <v>28</v>
      </c>
      <c r="B34" s="34" t="s">
        <v>59</v>
      </c>
      <c r="C34" s="21"/>
      <c r="D34" s="12">
        <v>33</v>
      </c>
      <c r="E34" s="21"/>
      <c r="F34" s="31">
        <v>0.16200000000000001</v>
      </c>
      <c r="G34" s="50"/>
      <c r="H34" s="50"/>
      <c r="I34" s="9"/>
      <c r="J34" s="5"/>
      <c r="K34" s="31">
        <v>0.25</v>
      </c>
      <c r="L34" s="50"/>
      <c r="M34" s="50"/>
      <c r="N34" s="9"/>
      <c r="O34" s="21"/>
      <c r="P34" s="31"/>
      <c r="Q34" s="50"/>
      <c r="R34" s="50"/>
      <c r="S34" s="9"/>
      <c r="T34" s="5"/>
      <c r="U34" s="6">
        <f t="shared" si="0"/>
        <v>11.671469740634006</v>
      </c>
      <c r="V34" s="5"/>
      <c r="W34" s="6">
        <f t="shared" si="1"/>
        <v>11.682242990654204</v>
      </c>
      <c r="X34" s="5"/>
      <c r="Y34" s="6">
        <f t="shared" si="2"/>
        <v>35.106382978723403</v>
      </c>
      <c r="Z34" s="5"/>
      <c r="AA34" s="6">
        <f t="shared" si="3"/>
        <v>58.460095710011615</v>
      </c>
      <c r="AB34" s="5"/>
      <c r="AC34" s="6">
        <f t="shared" si="9"/>
        <v>12</v>
      </c>
      <c r="AE34" s="54">
        <f t="shared" si="4"/>
        <v>0.25</v>
      </c>
      <c r="AF34" s="20">
        <f t="shared" si="5"/>
        <v>0.16200000000000001</v>
      </c>
      <c r="AG34" s="20">
        <f t="shared" si="6"/>
        <v>2.5000000000000001E-5</v>
      </c>
      <c r="AH34" s="20">
        <f t="shared" si="7"/>
        <v>1.62E-9</v>
      </c>
      <c r="AI34" s="41">
        <f t="shared" si="10"/>
        <v>58.460120711631617</v>
      </c>
    </row>
    <row r="35" spans="1:35" ht="14">
      <c r="A35" s="17">
        <v>29</v>
      </c>
      <c r="B35" s="35" t="s">
        <v>60</v>
      </c>
      <c r="C35" s="20"/>
      <c r="D35" s="11">
        <v>13</v>
      </c>
      <c r="E35" s="20"/>
      <c r="F35" s="30">
        <v>0.108</v>
      </c>
      <c r="G35" s="49"/>
      <c r="H35" s="49"/>
      <c r="I35" s="8"/>
      <c r="K35" s="30">
        <v>0.17699999999999999</v>
      </c>
      <c r="L35" s="49"/>
      <c r="M35" s="49"/>
      <c r="N35" s="8"/>
      <c r="O35" s="20"/>
      <c r="P35" s="30"/>
      <c r="Q35" s="49"/>
      <c r="R35" s="49"/>
      <c r="S35" s="8"/>
      <c r="U35" s="3">
        <f t="shared" si="0"/>
        <v>7.7809798270893387</v>
      </c>
      <c r="W35" s="3">
        <f t="shared" si="1"/>
        <v>8.2710280373831768</v>
      </c>
      <c r="Y35" s="3">
        <f t="shared" si="2"/>
        <v>13.829787234042554</v>
      </c>
      <c r="AA35" s="3">
        <f t="shared" si="3"/>
        <v>29.88179509851507</v>
      </c>
      <c r="AC35" s="3">
        <f t="shared" si="9"/>
        <v>27</v>
      </c>
      <c r="AE35" s="54">
        <f t="shared" si="4"/>
        <v>0.17699999999999999</v>
      </c>
      <c r="AF35" s="20">
        <f t="shared" si="5"/>
        <v>0.108</v>
      </c>
      <c r="AG35" s="20">
        <f t="shared" si="6"/>
        <v>1.77E-5</v>
      </c>
      <c r="AH35" s="20">
        <f t="shared" si="7"/>
        <v>1.08E-9</v>
      </c>
      <c r="AI35" s="41">
        <f t="shared" si="10"/>
        <v>29.881812799595071</v>
      </c>
    </row>
    <row r="36" spans="1:35" ht="14">
      <c r="A36" s="18">
        <v>30</v>
      </c>
      <c r="B36" s="34" t="s">
        <v>61</v>
      </c>
      <c r="C36" s="21"/>
      <c r="D36" s="12"/>
      <c r="E36" s="21"/>
      <c r="F36" s="31"/>
      <c r="G36" s="50"/>
      <c r="H36" s="50"/>
      <c r="I36" s="9"/>
      <c r="J36" s="5"/>
      <c r="K36" s="31"/>
      <c r="L36" s="50"/>
      <c r="M36" s="50"/>
      <c r="N36" s="9"/>
      <c r="O36" s="21"/>
      <c r="P36" s="31"/>
      <c r="Q36" s="50"/>
      <c r="R36" s="50"/>
      <c r="S36" s="9"/>
      <c r="T36" s="5"/>
      <c r="U36" s="6" t="str">
        <f t="shared" si="0"/>
        <v/>
      </c>
      <c r="V36" s="5"/>
      <c r="W36" s="6" t="str">
        <f t="shared" si="1"/>
        <v/>
      </c>
      <c r="X36" s="5"/>
      <c r="Y36" s="6" t="str">
        <f t="shared" si="2"/>
        <v/>
      </c>
      <c r="Z36" s="5"/>
      <c r="AA36" s="6" t="str">
        <f t="shared" si="3"/>
        <v/>
      </c>
      <c r="AB36" s="5"/>
      <c r="AC36" s="6" t="str">
        <f t="shared" si="9"/>
        <v>-</v>
      </c>
      <c r="AE36" s="54" t="str">
        <f t="shared" si="4"/>
        <v/>
      </c>
      <c r="AF36" s="20" t="str">
        <f t="shared" si="5"/>
        <v/>
      </c>
      <c r="AG36" s="20">
        <f t="shared" si="6"/>
        <v>0</v>
      </c>
      <c r="AH36" s="20">
        <f t="shared" si="7"/>
        <v>0</v>
      </c>
      <c r="AI36" s="41" t="str">
        <f t="shared" si="10"/>
        <v/>
      </c>
    </row>
    <row r="37" spans="1:35" ht="14">
      <c r="A37" s="17">
        <v>31</v>
      </c>
      <c r="B37" s="35" t="s">
        <v>62</v>
      </c>
      <c r="C37" s="20"/>
      <c r="D37" s="11"/>
      <c r="E37" s="20"/>
      <c r="F37" s="30"/>
      <c r="G37" s="49"/>
      <c r="H37" s="49"/>
      <c r="I37" s="8"/>
      <c r="K37" s="30"/>
      <c r="L37" s="49"/>
      <c r="M37" s="49"/>
      <c r="N37" s="8"/>
      <c r="O37" s="20"/>
      <c r="P37" s="30"/>
      <c r="Q37" s="49"/>
      <c r="R37" s="49"/>
      <c r="S37" s="8"/>
      <c r="U37" s="3" t="str">
        <f t="shared" si="0"/>
        <v/>
      </c>
      <c r="W37" s="3" t="str">
        <f t="shared" si="1"/>
        <v/>
      </c>
      <c r="Y37" s="3" t="str">
        <f t="shared" si="2"/>
        <v/>
      </c>
      <c r="AA37" s="3" t="str">
        <f t="shared" si="3"/>
        <v/>
      </c>
      <c r="AC37" s="3" t="str">
        <f t="shared" si="9"/>
        <v>-</v>
      </c>
      <c r="AE37" s="54" t="str">
        <f t="shared" si="4"/>
        <v/>
      </c>
      <c r="AF37" s="20" t="str">
        <f t="shared" si="5"/>
        <v/>
      </c>
      <c r="AG37" s="20">
        <f t="shared" si="6"/>
        <v>0</v>
      </c>
      <c r="AH37" s="20">
        <f t="shared" si="7"/>
        <v>0</v>
      </c>
      <c r="AI37" s="41" t="str">
        <f t="shared" si="10"/>
        <v/>
      </c>
    </row>
    <row r="38" spans="1:35" ht="14">
      <c r="A38" s="18">
        <v>32</v>
      </c>
      <c r="B38" s="34" t="s">
        <v>63</v>
      </c>
      <c r="C38" s="21"/>
      <c r="D38" s="12">
        <v>38</v>
      </c>
      <c r="E38" s="21"/>
      <c r="F38" s="31">
        <v>1.2999999999999999E-2</v>
      </c>
      <c r="G38" s="50"/>
      <c r="H38" s="50"/>
      <c r="I38" s="9"/>
      <c r="J38" s="5"/>
      <c r="K38" s="31">
        <v>4.7800000000000002E-2</v>
      </c>
      <c r="L38" s="50"/>
      <c r="M38" s="50"/>
      <c r="N38" s="9"/>
      <c r="O38" s="21"/>
      <c r="P38" s="31"/>
      <c r="Q38" s="50"/>
      <c r="R38" s="50"/>
      <c r="S38" s="9"/>
      <c r="T38" s="5"/>
      <c r="U38" s="6">
        <f t="shared" si="0"/>
        <v>0.93659942363112403</v>
      </c>
      <c r="V38" s="5"/>
      <c r="W38" s="6">
        <f t="shared" si="1"/>
        <v>2.2336448598130842</v>
      </c>
      <c r="X38" s="5"/>
      <c r="Y38" s="6">
        <f t="shared" si="2"/>
        <v>40.425531914893618</v>
      </c>
      <c r="Z38" s="5"/>
      <c r="AA38" s="6">
        <f t="shared" si="3"/>
        <v>43.595776198337823</v>
      </c>
      <c r="AB38" s="5"/>
      <c r="AC38" s="6">
        <f t="shared" si="9"/>
        <v>21</v>
      </c>
      <c r="AE38" s="54">
        <f t="shared" si="4"/>
        <v>4.7800000000000002E-2</v>
      </c>
      <c r="AF38" s="20">
        <f t="shared" si="5"/>
        <v>1.2999999999999999E-2</v>
      </c>
      <c r="AG38" s="20">
        <f t="shared" si="6"/>
        <v>4.78E-6</v>
      </c>
      <c r="AH38" s="20">
        <f t="shared" si="7"/>
        <v>1.2999999999999999E-10</v>
      </c>
      <c r="AI38" s="41">
        <f t="shared" si="10"/>
        <v>43.595780978467822</v>
      </c>
    </row>
    <row r="39" spans="1:35" ht="14">
      <c r="A39" s="17">
        <v>33</v>
      </c>
      <c r="B39" s="35" t="s">
        <v>64</v>
      </c>
      <c r="C39" s="20"/>
      <c r="D39" s="11">
        <v>46</v>
      </c>
      <c r="E39" s="20"/>
      <c r="F39" s="30">
        <v>0.23699999999999999</v>
      </c>
      <c r="G39" s="49"/>
      <c r="H39" s="49"/>
      <c r="I39" s="8"/>
      <c r="K39" s="30">
        <v>0.36</v>
      </c>
      <c r="L39" s="49"/>
      <c r="M39" s="49"/>
      <c r="N39" s="8"/>
      <c r="O39" s="20"/>
      <c r="P39" s="30"/>
      <c r="Q39" s="49"/>
      <c r="R39" s="49"/>
      <c r="S39" s="8"/>
      <c r="U39" s="3">
        <f t="shared" ref="U39:U66" si="11">IF(OR($U$4="",ISBLANK(F39)),"",25*AF39/$U$4)</f>
        <v>17.074927953890491</v>
      </c>
      <c r="W39" s="3">
        <f t="shared" ref="W39:W66" si="12">IF(OR($W$4="",ISBLANK(K39)),"",25*AE39/$W$4)</f>
        <v>16.822429906542055</v>
      </c>
      <c r="Y39" s="3">
        <f t="shared" ref="Y39:Y66" si="13">IF(OR($Y$4="",ISBLANK(D39)),"",50*D39/$Y$4)</f>
        <v>48.936170212765958</v>
      </c>
      <c r="AA39" s="3">
        <f t="shared" ref="AA39:AA66" si="14">IF(OR(Y39="",W39="",U39=""),"",W39+U39+Y39)</f>
        <v>82.833528073198508</v>
      </c>
      <c r="AC39" s="3">
        <f t="shared" si="9"/>
        <v>4</v>
      </c>
      <c r="AE39" s="54">
        <f t="shared" ref="AE39:AE66" si="15">IF(OR(P39=AG$2,Q39=AG$2,L39=AG$2,M39=AG$2),0,IF(ISBLANK(K39),"",K39*IF(N39=AG$2,0.9,1)*IF(OR(R39=AG$2,S39=AG$2),0.7,1)))</f>
        <v>0.36</v>
      </c>
      <c r="AF39" s="20">
        <f t="shared" ref="AF39:AF66" si="16">IF(OR(P39=AG$2,Q39=AG$2,G39=AG$2,H39=AG$2),0,IF(ISBLANK(F39),"",F39*IF(I39=AG$2,0.9,1)*IF(OR(R39=AG$2,S39=AG$2),0.7,1)))</f>
        <v>0.23699999999999999</v>
      </c>
      <c r="AG39" s="20">
        <f t="shared" ref="AG39:AG66" si="17">IF(K39="",0,K39/10000)</f>
        <v>3.6000000000000001E-5</v>
      </c>
      <c r="AH39" s="20">
        <f t="shared" ref="AH39:AH66" si="18">IF(F39="",0,F39/100000000)</f>
        <v>2.3699999999999999E-9</v>
      </c>
      <c r="AI39" s="41">
        <f t="shared" si="10"/>
        <v>82.833564075568503</v>
      </c>
    </row>
    <row r="40" spans="1:35" ht="14">
      <c r="A40" s="18">
        <v>34</v>
      </c>
      <c r="B40" s="34" t="s">
        <v>65</v>
      </c>
      <c r="C40" s="21"/>
      <c r="D40" s="12">
        <v>41</v>
      </c>
      <c r="E40" s="21"/>
      <c r="F40" s="31">
        <v>0.252</v>
      </c>
      <c r="G40" s="50"/>
      <c r="H40" s="50"/>
      <c r="I40" s="9"/>
      <c r="J40" s="5"/>
      <c r="K40" s="31">
        <v>0.35099999999999998</v>
      </c>
      <c r="L40" s="50"/>
      <c r="M40" s="50"/>
      <c r="N40" s="9"/>
      <c r="O40" s="21"/>
      <c r="P40" s="31"/>
      <c r="Q40" s="50"/>
      <c r="R40" s="50"/>
      <c r="S40" s="9"/>
      <c r="T40" s="5"/>
      <c r="U40" s="6">
        <f t="shared" si="11"/>
        <v>18.155619596541786</v>
      </c>
      <c r="V40" s="5"/>
      <c r="W40" s="6">
        <f t="shared" si="12"/>
        <v>16.401869158878501</v>
      </c>
      <c r="X40" s="5"/>
      <c r="Y40" s="6">
        <f t="shared" si="13"/>
        <v>43.617021276595743</v>
      </c>
      <c r="Z40" s="5"/>
      <c r="AA40" s="6">
        <f t="shared" si="14"/>
        <v>78.17451003201603</v>
      </c>
      <c r="AB40" s="5"/>
      <c r="AC40" s="6">
        <f t="shared" si="9"/>
        <v>5</v>
      </c>
      <c r="AE40" s="54">
        <f t="shared" si="15"/>
        <v>0.35099999999999998</v>
      </c>
      <c r="AF40" s="20">
        <f t="shared" si="16"/>
        <v>0.252</v>
      </c>
      <c r="AG40" s="20">
        <f t="shared" si="17"/>
        <v>3.5099999999999999E-5</v>
      </c>
      <c r="AH40" s="20">
        <f t="shared" si="18"/>
        <v>2.52E-9</v>
      </c>
      <c r="AI40" s="41">
        <f t="shared" si="10"/>
        <v>78.174545134536032</v>
      </c>
    </row>
    <row r="41" spans="1:35" ht="14">
      <c r="A41" s="17">
        <v>35</v>
      </c>
      <c r="B41" s="35" t="s">
        <v>66</v>
      </c>
      <c r="C41" s="20"/>
      <c r="D41" s="11">
        <v>30</v>
      </c>
      <c r="E41" s="20"/>
      <c r="F41" s="30">
        <v>0.11799999999999999</v>
      </c>
      <c r="G41" s="49"/>
      <c r="H41" s="49"/>
      <c r="I41" s="8"/>
      <c r="K41" s="30">
        <v>0.33800000000000002</v>
      </c>
      <c r="L41" s="49"/>
      <c r="M41" s="49"/>
      <c r="N41" s="8"/>
      <c r="O41" s="20"/>
      <c r="P41" s="30"/>
      <c r="Q41" s="49"/>
      <c r="R41" s="49"/>
      <c r="S41" s="8"/>
      <c r="U41" s="3">
        <f t="shared" si="11"/>
        <v>8.5014409221902021</v>
      </c>
      <c r="W41" s="3">
        <f t="shared" si="12"/>
        <v>15.794392523364486</v>
      </c>
      <c r="Y41" s="3">
        <f t="shared" si="13"/>
        <v>31.914893617021278</v>
      </c>
      <c r="AA41" s="3">
        <f t="shared" si="14"/>
        <v>56.21072706257597</v>
      </c>
      <c r="AC41" s="3">
        <f t="shared" si="9"/>
        <v>14</v>
      </c>
      <c r="AE41" s="54">
        <f t="shared" si="15"/>
        <v>0.33800000000000002</v>
      </c>
      <c r="AF41" s="20">
        <f t="shared" si="16"/>
        <v>0.11799999999999999</v>
      </c>
      <c r="AG41" s="20">
        <f t="shared" si="17"/>
        <v>3.3800000000000002E-5</v>
      </c>
      <c r="AH41" s="20">
        <f t="shared" si="18"/>
        <v>1.1799999999999999E-9</v>
      </c>
      <c r="AI41" s="41">
        <f t="shared" si="10"/>
        <v>56.210760863755972</v>
      </c>
    </row>
    <row r="42" spans="1:35" ht="14">
      <c r="A42" s="18">
        <v>36</v>
      </c>
      <c r="B42" s="34" t="s">
        <v>67</v>
      </c>
      <c r="C42" s="21"/>
      <c r="D42" s="12">
        <v>11</v>
      </c>
      <c r="E42" s="21"/>
      <c r="F42" s="31">
        <v>1.4999999999999999E-2</v>
      </c>
      <c r="G42" s="50"/>
      <c r="H42" s="50"/>
      <c r="I42" s="9"/>
      <c r="J42" s="5"/>
      <c r="K42" s="31">
        <v>2.63E-2</v>
      </c>
      <c r="L42" s="50"/>
      <c r="M42" s="50"/>
      <c r="N42" s="9"/>
      <c r="O42" s="21"/>
      <c r="P42" s="31"/>
      <c r="Q42" s="50"/>
      <c r="R42" s="50"/>
      <c r="S42" s="9"/>
      <c r="T42" s="5"/>
      <c r="U42" s="6">
        <f t="shared" si="11"/>
        <v>1.0806916426512969</v>
      </c>
      <c r="V42" s="5"/>
      <c r="W42" s="6">
        <f t="shared" si="12"/>
        <v>1.2289719626168223</v>
      </c>
      <c r="X42" s="5"/>
      <c r="Y42" s="6">
        <f t="shared" si="13"/>
        <v>11.702127659574469</v>
      </c>
      <c r="Z42" s="5"/>
      <c r="AA42" s="6">
        <f t="shared" si="14"/>
        <v>14.011791264842588</v>
      </c>
      <c r="AB42" s="5"/>
      <c r="AC42" s="6">
        <f t="shared" si="9"/>
        <v>30</v>
      </c>
      <c r="AE42" s="54">
        <f t="shared" si="15"/>
        <v>2.63E-2</v>
      </c>
      <c r="AF42" s="20">
        <f t="shared" si="16"/>
        <v>1.4999999999999999E-2</v>
      </c>
      <c r="AG42" s="20">
        <f t="shared" si="17"/>
        <v>2.6300000000000002E-6</v>
      </c>
      <c r="AH42" s="20">
        <f t="shared" si="18"/>
        <v>1.5E-10</v>
      </c>
      <c r="AI42" s="41">
        <f t="shared" si="10"/>
        <v>14.011793894992588</v>
      </c>
    </row>
    <row r="43" spans="1:35" ht="14">
      <c r="A43" s="17">
        <v>37</v>
      </c>
      <c r="B43" s="35"/>
      <c r="C43" s="20"/>
      <c r="D43" s="11"/>
      <c r="E43" s="20"/>
      <c r="F43" s="30"/>
      <c r="G43" s="49"/>
      <c r="H43" s="49"/>
      <c r="I43" s="8"/>
      <c r="K43" s="30"/>
      <c r="L43" s="49"/>
      <c r="M43" s="49"/>
      <c r="N43" s="8"/>
      <c r="O43" s="20"/>
      <c r="P43" s="30"/>
      <c r="Q43" s="49"/>
      <c r="R43" s="49"/>
      <c r="S43" s="8"/>
      <c r="U43" s="3" t="str">
        <f t="shared" si="11"/>
        <v/>
      </c>
      <c r="W43" s="3" t="str">
        <f t="shared" si="12"/>
        <v/>
      </c>
      <c r="Y43" s="3" t="str">
        <f t="shared" si="13"/>
        <v/>
      </c>
      <c r="AA43" s="3" t="str">
        <f t="shared" si="14"/>
        <v/>
      </c>
      <c r="AC43" s="3" t="str">
        <f t="shared" si="9"/>
        <v>-</v>
      </c>
      <c r="AE43" s="54" t="str">
        <f t="shared" si="15"/>
        <v/>
      </c>
      <c r="AF43" s="20" t="str">
        <f t="shared" si="16"/>
        <v/>
      </c>
      <c r="AG43" s="20">
        <f t="shared" si="17"/>
        <v>0</v>
      </c>
      <c r="AH43" s="20">
        <f t="shared" si="18"/>
        <v>0</v>
      </c>
      <c r="AI43" s="41" t="str">
        <f t="shared" si="10"/>
        <v/>
      </c>
    </row>
    <row r="44" spans="1:35" ht="14">
      <c r="A44" s="18">
        <v>38</v>
      </c>
      <c r="B44" s="34"/>
      <c r="C44" s="21"/>
      <c r="D44" s="12"/>
      <c r="E44" s="21"/>
      <c r="F44" s="31"/>
      <c r="G44" s="50"/>
      <c r="H44" s="50"/>
      <c r="I44" s="9"/>
      <c r="J44" s="5"/>
      <c r="K44" s="31"/>
      <c r="L44" s="50"/>
      <c r="M44" s="50"/>
      <c r="N44" s="9"/>
      <c r="O44" s="21"/>
      <c r="P44" s="31"/>
      <c r="Q44" s="50"/>
      <c r="R44" s="50"/>
      <c r="S44" s="9"/>
      <c r="T44" s="5"/>
      <c r="U44" s="6" t="str">
        <f t="shared" si="11"/>
        <v/>
      </c>
      <c r="V44" s="5"/>
      <c r="W44" s="6" t="str">
        <f t="shared" si="12"/>
        <v/>
      </c>
      <c r="X44" s="5"/>
      <c r="Y44" s="6" t="str">
        <f t="shared" si="13"/>
        <v/>
      </c>
      <c r="Z44" s="5"/>
      <c r="AA44" s="6" t="str">
        <f t="shared" si="14"/>
        <v/>
      </c>
      <c r="AB44" s="5"/>
      <c r="AC44" s="6" t="str">
        <f t="shared" si="9"/>
        <v>-</v>
      </c>
      <c r="AE44" s="54" t="str">
        <f t="shared" si="15"/>
        <v/>
      </c>
      <c r="AF44" s="20" t="str">
        <f t="shared" si="16"/>
        <v/>
      </c>
      <c r="AG44" s="20">
        <f t="shared" si="17"/>
        <v>0</v>
      </c>
      <c r="AH44" s="20">
        <f t="shared" si="18"/>
        <v>0</v>
      </c>
      <c r="AI44" s="41" t="str">
        <f t="shared" si="10"/>
        <v/>
      </c>
    </row>
    <row r="45" spans="1:35" ht="14">
      <c r="A45" s="17">
        <v>39</v>
      </c>
      <c r="B45" s="35"/>
      <c r="C45" s="20"/>
      <c r="D45" s="11"/>
      <c r="E45" s="20"/>
      <c r="F45" s="30"/>
      <c r="G45" s="49"/>
      <c r="H45" s="49"/>
      <c r="I45" s="8"/>
      <c r="K45" s="30"/>
      <c r="L45" s="49"/>
      <c r="M45" s="49"/>
      <c r="N45" s="8"/>
      <c r="O45" s="20"/>
      <c r="P45" s="30"/>
      <c r="Q45" s="49"/>
      <c r="R45" s="49"/>
      <c r="S45" s="8"/>
      <c r="U45" s="3" t="str">
        <f t="shared" si="11"/>
        <v/>
      </c>
      <c r="W45" s="3" t="str">
        <f t="shared" si="12"/>
        <v/>
      </c>
      <c r="Y45" s="3" t="str">
        <f t="shared" si="13"/>
        <v/>
      </c>
      <c r="AA45" s="3" t="str">
        <f t="shared" si="14"/>
        <v/>
      </c>
      <c r="AC45" s="3" t="str">
        <f t="shared" si="9"/>
        <v>-</v>
      </c>
      <c r="AE45" s="54" t="str">
        <f t="shared" si="15"/>
        <v/>
      </c>
      <c r="AF45" s="20" t="str">
        <f t="shared" si="16"/>
        <v/>
      </c>
      <c r="AG45" s="20">
        <f t="shared" si="17"/>
        <v>0</v>
      </c>
      <c r="AH45" s="20">
        <f t="shared" si="18"/>
        <v>0</v>
      </c>
      <c r="AI45" s="41" t="str">
        <f t="shared" si="10"/>
        <v/>
      </c>
    </row>
    <row r="46" spans="1:35" ht="14">
      <c r="A46" s="18">
        <v>40</v>
      </c>
      <c r="B46" s="34"/>
      <c r="C46" s="21"/>
      <c r="D46" s="12"/>
      <c r="E46" s="21"/>
      <c r="F46" s="31"/>
      <c r="G46" s="50"/>
      <c r="H46" s="50"/>
      <c r="I46" s="9"/>
      <c r="J46" s="5"/>
      <c r="K46" s="31"/>
      <c r="L46" s="50"/>
      <c r="M46" s="50"/>
      <c r="N46" s="9"/>
      <c r="O46" s="21"/>
      <c r="P46" s="31"/>
      <c r="Q46" s="50"/>
      <c r="R46" s="50"/>
      <c r="S46" s="9"/>
      <c r="T46" s="5"/>
      <c r="U46" s="6" t="str">
        <f t="shared" si="11"/>
        <v/>
      </c>
      <c r="V46" s="5"/>
      <c r="W46" s="6" t="str">
        <f t="shared" si="12"/>
        <v/>
      </c>
      <c r="X46" s="5"/>
      <c r="Y46" s="6" t="str">
        <f t="shared" si="13"/>
        <v/>
      </c>
      <c r="Z46" s="5"/>
      <c r="AA46" s="6" t="str">
        <f t="shared" si="14"/>
        <v/>
      </c>
      <c r="AB46" s="5"/>
      <c r="AC46" s="6" t="str">
        <f t="shared" si="9"/>
        <v>-</v>
      </c>
      <c r="AE46" s="54" t="str">
        <f t="shared" si="15"/>
        <v/>
      </c>
      <c r="AF46" s="20" t="str">
        <f t="shared" si="16"/>
        <v/>
      </c>
      <c r="AG46" s="20">
        <f t="shared" si="17"/>
        <v>0</v>
      </c>
      <c r="AH46" s="20">
        <f t="shared" si="18"/>
        <v>0</v>
      </c>
      <c r="AI46" s="41" t="str">
        <f t="shared" si="10"/>
        <v/>
      </c>
    </row>
    <row r="47" spans="1:35" ht="14">
      <c r="A47" s="17">
        <v>41</v>
      </c>
      <c r="B47" s="35"/>
      <c r="C47" s="20"/>
      <c r="D47" s="11"/>
      <c r="E47" s="20"/>
      <c r="F47" s="30"/>
      <c r="G47" s="49"/>
      <c r="H47" s="49"/>
      <c r="I47" s="8"/>
      <c r="K47" s="30"/>
      <c r="L47" s="49"/>
      <c r="M47" s="49"/>
      <c r="N47" s="8"/>
      <c r="O47" s="20"/>
      <c r="P47" s="30"/>
      <c r="Q47" s="49"/>
      <c r="R47" s="49"/>
      <c r="S47" s="8"/>
      <c r="U47" s="3" t="str">
        <f t="shared" si="11"/>
        <v/>
      </c>
      <c r="W47" s="3" t="str">
        <f t="shared" si="12"/>
        <v/>
      </c>
      <c r="Y47" s="3" t="str">
        <f t="shared" si="13"/>
        <v/>
      </c>
      <c r="AA47" s="3" t="str">
        <f t="shared" si="14"/>
        <v/>
      </c>
      <c r="AC47" s="3" t="str">
        <f t="shared" si="9"/>
        <v>-</v>
      </c>
      <c r="AE47" s="54" t="str">
        <f t="shared" si="15"/>
        <v/>
      </c>
      <c r="AF47" s="20" t="str">
        <f t="shared" si="16"/>
        <v/>
      </c>
      <c r="AG47" s="20">
        <f t="shared" si="17"/>
        <v>0</v>
      </c>
      <c r="AH47" s="20">
        <f t="shared" si="18"/>
        <v>0</v>
      </c>
      <c r="AI47" s="41" t="str">
        <f t="shared" si="10"/>
        <v/>
      </c>
    </row>
    <row r="48" spans="1:35" ht="14">
      <c r="A48" s="18">
        <v>42</v>
      </c>
      <c r="B48" s="34"/>
      <c r="C48" s="21"/>
      <c r="D48" s="12"/>
      <c r="E48" s="21"/>
      <c r="F48" s="31"/>
      <c r="G48" s="50"/>
      <c r="H48" s="50"/>
      <c r="I48" s="9"/>
      <c r="J48" s="5"/>
      <c r="K48" s="31"/>
      <c r="L48" s="50"/>
      <c r="M48" s="50"/>
      <c r="N48" s="9"/>
      <c r="O48" s="21"/>
      <c r="P48" s="31"/>
      <c r="Q48" s="50"/>
      <c r="R48" s="50"/>
      <c r="S48" s="9"/>
      <c r="T48" s="5"/>
      <c r="U48" s="6" t="str">
        <f t="shared" si="11"/>
        <v/>
      </c>
      <c r="V48" s="5"/>
      <c r="W48" s="6" t="str">
        <f t="shared" si="12"/>
        <v/>
      </c>
      <c r="X48" s="5"/>
      <c r="Y48" s="6" t="str">
        <f t="shared" si="13"/>
        <v/>
      </c>
      <c r="Z48" s="5"/>
      <c r="AA48" s="6" t="str">
        <f t="shared" si="14"/>
        <v/>
      </c>
      <c r="AB48" s="5"/>
      <c r="AC48" s="6" t="str">
        <f t="shared" si="9"/>
        <v>-</v>
      </c>
      <c r="AE48" s="54" t="str">
        <f t="shared" si="15"/>
        <v/>
      </c>
      <c r="AF48" s="20" t="str">
        <f t="shared" si="16"/>
        <v/>
      </c>
      <c r="AG48" s="20">
        <f t="shared" si="17"/>
        <v>0</v>
      </c>
      <c r="AH48" s="20">
        <f t="shared" si="18"/>
        <v>0</v>
      </c>
      <c r="AI48" s="41" t="str">
        <f t="shared" si="10"/>
        <v/>
      </c>
    </row>
    <row r="49" spans="1:35" ht="14">
      <c r="A49" s="17">
        <v>43</v>
      </c>
      <c r="B49" s="35"/>
      <c r="C49" s="20"/>
      <c r="D49" s="11"/>
      <c r="E49" s="20"/>
      <c r="F49" s="30"/>
      <c r="G49" s="49"/>
      <c r="H49" s="49"/>
      <c r="I49" s="8"/>
      <c r="K49" s="30"/>
      <c r="L49" s="49"/>
      <c r="M49" s="49"/>
      <c r="N49" s="8"/>
      <c r="O49" s="20"/>
      <c r="P49" s="30"/>
      <c r="Q49" s="49"/>
      <c r="R49" s="49"/>
      <c r="S49" s="8"/>
      <c r="U49" s="3" t="str">
        <f t="shared" si="11"/>
        <v/>
      </c>
      <c r="W49" s="3" t="str">
        <f t="shared" si="12"/>
        <v/>
      </c>
      <c r="Y49" s="3" t="str">
        <f t="shared" si="13"/>
        <v/>
      </c>
      <c r="AA49" s="3" t="str">
        <f t="shared" si="14"/>
        <v/>
      </c>
      <c r="AC49" s="3" t="str">
        <f t="shared" si="9"/>
        <v>-</v>
      </c>
      <c r="AE49" s="54" t="str">
        <f t="shared" si="15"/>
        <v/>
      </c>
      <c r="AF49" s="20" t="str">
        <f t="shared" si="16"/>
        <v/>
      </c>
      <c r="AG49" s="20">
        <f t="shared" si="17"/>
        <v>0</v>
      </c>
      <c r="AH49" s="20">
        <f t="shared" si="18"/>
        <v>0</v>
      </c>
      <c r="AI49" s="41" t="str">
        <f t="shared" si="10"/>
        <v/>
      </c>
    </row>
    <row r="50" spans="1:35" ht="14">
      <c r="A50" s="18">
        <v>44</v>
      </c>
      <c r="B50" s="34"/>
      <c r="C50" s="21"/>
      <c r="D50" s="12"/>
      <c r="E50" s="21"/>
      <c r="F50" s="31"/>
      <c r="G50" s="50"/>
      <c r="H50" s="50"/>
      <c r="I50" s="9"/>
      <c r="J50" s="5"/>
      <c r="K50" s="31"/>
      <c r="L50" s="50"/>
      <c r="M50" s="50"/>
      <c r="N50" s="9"/>
      <c r="O50" s="21"/>
      <c r="P50" s="31"/>
      <c r="Q50" s="50"/>
      <c r="R50" s="50"/>
      <c r="S50" s="9"/>
      <c r="T50" s="5"/>
      <c r="U50" s="6" t="str">
        <f t="shared" si="11"/>
        <v/>
      </c>
      <c r="V50" s="5"/>
      <c r="W50" s="6" t="str">
        <f t="shared" si="12"/>
        <v/>
      </c>
      <c r="X50" s="5"/>
      <c r="Y50" s="6" t="str">
        <f t="shared" si="13"/>
        <v/>
      </c>
      <c r="Z50" s="5"/>
      <c r="AA50" s="6" t="str">
        <f t="shared" si="14"/>
        <v/>
      </c>
      <c r="AB50" s="5"/>
      <c r="AC50" s="6" t="str">
        <f t="shared" si="9"/>
        <v>-</v>
      </c>
      <c r="AE50" s="54" t="str">
        <f t="shared" si="15"/>
        <v/>
      </c>
      <c r="AF50" s="20" t="str">
        <f t="shared" si="16"/>
        <v/>
      </c>
      <c r="AG50" s="20">
        <f t="shared" si="17"/>
        <v>0</v>
      </c>
      <c r="AH50" s="20">
        <f t="shared" si="18"/>
        <v>0</v>
      </c>
      <c r="AI50" s="41" t="str">
        <f t="shared" si="10"/>
        <v/>
      </c>
    </row>
    <row r="51" spans="1:35" ht="14">
      <c r="A51" s="17">
        <v>45</v>
      </c>
      <c r="B51" s="35"/>
      <c r="C51" s="20"/>
      <c r="D51" s="11"/>
      <c r="E51" s="20"/>
      <c r="F51" s="30"/>
      <c r="G51" s="49"/>
      <c r="H51" s="49"/>
      <c r="I51" s="8"/>
      <c r="K51" s="30"/>
      <c r="L51" s="49"/>
      <c r="M51" s="49"/>
      <c r="N51" s="8"/>
      <c r="O51" s="20"/>
      <c r="P51" s="30"/>
      <c r="Q51" s="49"/>
      <c r="R51" s="49"/>
      <c r="S51" s="8"/>
      <c r="U51" s="3" t="str">
        <f t="shared" si="11"/>
        <v/>
      </c>
      <c r="W51" s="3" t="str">
        <f t="shared" si="12"/>
        <v/>
      </c>
      <c r="Y51" s="3" t="str">
        <f t="shared" si="13"/>
        <v/>
      </c>
      <c r="AA51" s="3" t="str">
        <f t="shared" si="14"/>
        <v/>
      </c>
      <c r="AC51" s="3" t="str">
        <f t="shared" si="9"/>
        <v>-</v>
      </c>
      <c r="AE51" s="54" t="str">
        <f t="shared" si="15"/>
        <v/>
      </c>
      <c r="AF51" s="20" t="str">
        <f t="shared" si="16"/>
        <v/>
      </c>
      <c r="AG51" s="20">
        <f t="shared" si="17"/>
        <v>0</v>
      </c>
      <c r="AH51" s="20">
        <f t="shared" si="18"/>
        <v>0</v>
      </c>
      <c r="AI51" s="41" t="str">
        <f t="shared" si="10"/>
        <v/>
      </c>
    </row>
    <row r="52" spans="1:35" ht="14">
      <c r="A52" s="18">
        <v>46</v>
      </c>
      <c r="B52" s="34"/>
      <c r="C52" s="21"/>
      <c r="D52" s="12"/>
      <c r="E52" s="21"/>
      <c r="F52" s="31"/>
      <c r="G52" s="50"/>
      <c r="H52" s="50"/>
      <c r="I52" s="9"/>
      <c r="J52" s="5"/>
      <c r="K52" s="31"/>
      <c r="L52" s="50"/>
      <c r="M52" s="50"/>
      <c r="N52" s="9"/>
      <c r="O52" s="21"/>
      <c r="P52" s="31"/>
      <c r="Q52" s="50"/>
      <c r="R52" s="50"/>
      <c r="S52" s="9"/>
      <c r="T52" s="5"/>
      <c r="U52" s="6" t="str">
        <f t="shared" si="11"/>
        <v/>
      </c>
      <c r="V52" s="5"/>
      <c r="W52" s="6" t="str">
        <f t="shared" si="12"/>
        <v/>
      </c>
      <c r="X52" s="5"/>
      <c r="Y52" s="6" t="str">
        <f t="shared" si="13"/>
        <v/>
      </c>
      <c r="Z52" s="5"/>
      <c r="AA52" s="6" t="str">
        <f t="shared" si="14"/>
        <v/>
      </c>
      <c r="AB52" s="5"/>
      <c r="AC52" s="6" t="str">
        <f t="shared" si="9"/>
        <v>-</v>
      </c>
      <c r="AE52" s="54" t="str">
        <f t="shared" si="15"/>
        <v/>
      </c>
      <c r="AF52" s="20" t="str">
        <f t="shared" si="16"/>
        <v/>
      </c>
      <c r="AG52" s="20">
        <f t="shared" si="17"/>
        <v>0</v>
      </c>
      <c r="AH52" s="20">
        <f t="shared" si="18"/>
        <v>0</v>
      </c>
      <c r="AI52" s="41" t="str">
        <f t="shared" si="10"/>
        <v/>
      </c>
    </row>
    <row r="53" spans="1:35" ht="14">
      <c r="A53" s="17">
        <v>47</v>
      </c>
      <c r="B53" s="35"/>
      <c r="C53" s="20"/>
      <c r="D53" s="11"/>
      <c r="E53" s="20"/>
      <c r="F53" s="30"/>
      <c r="G53" s="49"/>
      <c r="H53" s="49"/>
      <c r="I53" s="8"/>
      <c r="K53" s="30"/>
      <c r="L53" s="49"/>
      <c r="M53" s="49"/>
      <c r="N53" s="8"/>
      <c r="O53" s="20"/>
      <c r="P53" s="30"/>
      <c r="Q53" s="49"/>
      <c r="R53" s="49"/>
      <c r="S53" s="8"/>
      <c r="U53" s="3" t="str">
        <f t="shared" si="11"/>
        <v/>
      </c>
      <c r="W53" s="3" t="str">
        <f t="shared" si="12"/>
        <v/>
      </c>
      <c r="Y53" s="3" t="str">
        <f t="shared" si="13"/>
        <v/>
      </c>
      <c r="AA53" s="3" t="str">
        <f t="shared" si="14"/>
        <v/>
      </c>
      <c r="AC53" s="3" t="str">
        <f t="shared" si="9"/>
        <v>-</v>
      </c>
      <c r="AE53" s="54" t="str">
        <f t="shared" si="15"/>
        <v/>
      </c>
      <c r="AF53" s="20" t="str">
        <f t="shared" si="16"/>
        <v/>
      </c>
      <c r="AG53" s="20">
        <f t="shared" si="17"/>
        <v>0</v>
      </c>
      <c r="AH53" s="20">
        <f t="shared" si="18"/>
        <v>0</v>
      </c>
      <c r="AI53" s="41" t="str">
        <f t="shared" si="10"/>
        <v/>
      </c>
    </row>
    <row r="54" spans="1:35" ht="14">
      <c r="A54" s="18">
        <v>48</v>
      </c>
      <c r="B54" s="34"/>
      <c r="C54" s="21"/>
      <c r="D54" s="12"/>
      <c r="E54" s="21"/>
      <c r="F54" s="31"/>
      <c r="G54" s="50"/>
      <c r="H54" s="50"/>
      <c r="I54" s="9"/>
      <c r="J54" s="5"/>
      <c r="K54" s="31"/>
      <c r="L54" s="50"/>
      <c r="M54" s="50"/>
      <c r="N54" s="9"/>
      <c r="O54" s="21"/>
      <c r="P54" s="31"/>
      <c r="Q54" s="50"/>
      <c r="R54" s="50"/>
      <c r="S54" s="9"/>
      <c r="T54" s="5"/>
      <c r="U54" s="6" t="str">
        <f t="shared" si="11"/>
        <v/>
      </c>
      <c r="V54" s="5"/>
      <c r="W54" s="6" t="str">
        <f t="shared" si="12"/>
        <v/>
      </c>
      <c r="X54" s="5"/>
      <c r="Y54" s="6" t="str">
        <f t="shared" si="13"/>
        <v/>
      </c>
      <c r="Z54" s="5"/>
      <c r="AA54" s="6" t="str">
        <f t="shared" si="14"/>
        <v/>
      </c>
      <c r="AB54" s="5"/>
      <c r="AC54" s="6" t="str">
        <f t="shared" si="9"/>
        <v>-</v>
      </c>
      <c r="AE54" s="54" t="str">
        <f t="shared" si="15"/>
        <v/>
      </c>
      <c r="AF54" s="20" t="str">
        <f t="shared" si="16"/>
        <v/>
      </c>
      <c r="AG54" s="20">
        <f t="shared" si="17"/>
        <v>0</v>
      </c>
      <c r="AH54" s="20">
        <f t="shared" si="18"/>
        <v>0</v>
      </c>
      <c r="AI54" s="41" t="str">
        <f t="shared" si="10"/>
        <v/>
      </c>
    </row>
    <row r="55" spans="1:35" ht="14">
      <c r="A55" s="17">
        <v>49</v>
      </c>
      <c r="B55" s="35"/>
      <c r="C55" s="20"/>
      <c r="D55" s="11"/>
      <c r="E55" s="20"/>
      <c r="F55" s="30"/>
      <c r="G55" s="49"/>
      <c r="H55" s="49"/>
      <c r="I55" s="8"/>
      <c r="K55" s="30"/>
      <c r="L55" s="49"/>
      <c r="M55" s="49"/>
      <c r="N55" s="8"/>
      <c r="O55" s="20"/>
      <c r="P55" s="30"/>
      <c r="Q55" s="49"/>
      <c r="R55" s="49"/>
      <c r="S55" s="8"/>
      <c r="U55" s="3" t="str">
        <f t="shared" si="11"/>
        <v/>
      </c>
      <c r="W55" s="3" t="str">
        <f t="shared" si="12"/>
        <v/>
      </c>
      <c r="Y55" s="3" t="str">
        <f t="shared" si="13"/>
        <v/>
      </c>
      <c r="AA55" s="3" t="str">
        <f t="shared" si="14"/>
        <v/>
      </c>
      <c r="AC55" s="3" t="str">
        <f t="shared" si="9"/>
        <v>-</v>
      </c>
      <c r="AE55" s="54" t="str">
        <f t="shared" si="15"/>
        <v/>
      </c>
      <c r="AF55" s="20" t="str">
        <f t="shared" si="16"/>
        <v/>
      </c>
      <c r="AG55" s="20">
        <f t="shared" si="17"/>
        <v>0</v>
      </c>
      <c r="AH55" s="20">
        <f t="shared" si="18"/>
        <v>0</v>
      </c>
      <c r="AI55" s="41" t="str">
        <f t="shared" si="10"/>
        <v/>
      </c>
    </row>
    <row r="56" spans="1:35" ht="14">
      <c r="A56" s="18">
        <v>50</v>
      </c>
      <c r="B56" s="34"/>
      <c r="C56" s="21"/>
      <c r="D56" s="12"/>
      <c r="E56" s="21"/>
      <c r="F56" s="31"/>
      <c r="G56" s="50"/>
      <c r="H56" s="50"/>
      <c r="I56" s="9"/>
      <c r="J56" s="5"/>
      <c r="K56" s="31"/>
      <c r="L56" s="50"/>
      <c r="M56" s="50"/>
      <c r="N56" s="9"/>
      <c r="O56" s="21"/>
      <c r="P56" s="31"/>
      <c r="Q56" s="50"/>
      <c r="R56" s="50"/>
      <c r="S56" s="9"/>
      <c r="T56" s="5"/>
      <c r="U56" s="6" t="str">
        <f t="shared" si="11"/>
        <v/>
      </c>
      <c r="V56" s="5"/>
      <c r="W56" s="6" t="str">
        <f t="shared" si="12"/>
        <v/>
      </c>
      <c r="X56" s="5"/>
      <c r="Y56" s="6" t="str">
        <f t="shared" si="13"/>
        <v/>
      </c>
      <c r="Z56" s="5"/>
      <c r="AA56" s="6" t="str">
        <f t="shared" si="14"/>
        <v/>
      </c>
      <c r="AB56" s="5"/>
      <c r="AC56" s="6" t="str">
        <f t="shared" si="9"/>
        <v>-</v>
      </c>
      <c r="AE56" s="54" t="str">
        <f t="shared" si="15"/>
        <v/>
      </c>
      <c r="AF56" s="20" t="str">
        <f t="shared" si="16"/>
        <v/>
      </c>
      <c r="AG56" s="20">
        <f t="shared" si="17"/>
        <v>0</v>
      </c>
      <c r="AH56" s="20">
        <f t="shared" si="18"/>
        <v>0</v>
      </c>
      <c r="AI56" s="41" t="str">
        <f t="shared" si="10"/>
        <v/>
      </c>
    </row>
    <row r="57" spans="1:35" ht="14">
      <c r="A57" s="17">
        <v>51</v>
      </c>
      <c r="B57" s="35"/>
      <c r="C57" s="20"/>
      <c r="D57" s="11"/>
      <c r="E57" s="20"/>
      <c r="F57" s="30"/>
      <c r="G57" s="49"/>
      <c r="H57" s="49"/>
      <c r="I57" s="8"/>
      <c r="K57" s="30"/>
      <c r="L57" s="49"/>
      <c r="M57" s="49"/>
      <c r="N57" s="8"/>
      <c r="O57" s="20"/>
      <c r="P57" s="30"/>
      <c r="Q57" s="49"/>
      <c r="R57" s="49"/>
      <c r="S57" s="8"/>
      <c r="U57" s="3" t="str">
        <f t="shared" si="11"/>
        <v/>
      </c>
      <c r="W57" s="3" t="str">
        <f t="shared" si="12"/>
        <v/>
      </c>
      <c r="Y57" s="3" t="str">
        <f t="shared" si="13"/>
        <v/>
      </c>
      <c r="AA57" s="3" t="str">
        <f t="shared" si="14"/>
        <v/>
      </c>
      <c r="AC57" s="3" t="str">
        <f t="shared" si="9"/>
        <v>-</v>
      </c>
      <c r="AE57" s="54" t="str">
        <f t="shared" si="15"/>
        <v/>
      </c>
      <c r="AF57" s="20" t="str">
        <f t="shared" si="16"/>
        <v/>
      </c>
      <c r="AG57" s="20">
        <f t="shared" si="17"/>
        <v>0</v>
      </c>
      <c r="AH57" s="20">
        <f t="shared" si="18"/>
        <v>0</v>
      </c>
      <c r="AI57" s="41" t="str">
        <f t="shared" si="10"/>
        <v/>
      </c>
    </row>
    <row r="58" spans="1:35" ht="14">
      <c r="A58" s="18">
        <v>52</v>
      </c>
      <c r="B58" s="34"/>
      <c r="C58" s="21"/>
      <c r="D58" s="12"/>
      <c r="E58" s="21"/>
      <c r="F58" s="31"/>
      <c r="G58" s="50"/>
      <c r="H58" s="50"/>
      <c r="I58" s="9"/>
      <c r="J58" s="5"/>
      <c r="K58" s="31"/>
      <c r="L58" s="50"/>
      <c r="M58" s="50"/>
      <c r="N58" s="9"/>
      <c r="O58" s="21"/>
      <c r="P58" s="31"/>
      <c r="Q58" s="50"/>
      <c r="R58" s="50"/>
      <c r="S58" s="9"/>
      <c r="T58" s="5"/>
      <c r="U58" s="6" t="str">
        <f t="shared" si="11"/>
        <v/>
      </c>
      <c r="V58" s="5"/>
      <c r="W58" s="6" t="str">
        <f t="shared" si="12"/>
        <v/>
      </c>
      <c r="X58" s="5"/>
      <c r="Y58" s="6" t="str">
        <f t="shared" si="13"/>
        <v/>
      </c>
      <c r="Z58" s="5"/>
      <c r="AA58" s="6" t="str">
        <f t="shared" si="14"/>
        <v/>
      </c>
      <c r="AB58" s="5"/>
      <c r="AC58" s="6" t="str">
        <f t="shared" si="9"/>
        <v>-</v>
      </c>
      <c r="AE58" s="54" t="str">
        <f t="shared" si="15"/>
        <v/>
      </c>
      <c r="AF58" s="20" t="str">
        <f t="shared" si="16"/>
        <v/>
      </c>
      <c r="AG58" s="20">
        <f t="shared" si="17"/>
        <v>0</v>
      </c>
      <c r="AH58" s="20">
        <f t="shared" si="18"/>
        <v>0</v>
      </c>
      <c r="AI58" s="41" t="str">
        <f t="shared" si="10"/>
        <v/>
      </c>
    </row>
    <row r="59" spans="1:35" ht="14">
      <c r="A59" s="17">
        <v>53</v>
      </c>
      <c r="B59" s="35"/>
      <c r="C59" s="20"/>
      <c r="D59" s="11"/>
      <c r="E59" s="20"/>
      <c r="F59" s="30"/>
      <c r="G59" s="49"/>
      <c r="H59" s="49"/>
      <c r="I59" s="8"/>
      <c r="K59" s="30"/>
      <c r="L59" s="49"/>
      <c r="M59" s="49"/>
      <c r="N59" s="8"/>
      <c r="O59" s="20"/>
      <c r="P59" s="30"/>
      <c r="Q59" s="49"/>
      <c r="R59" s="49"/>
      <c r="S59" s="8"/>
      <c r="U59" s="3" t="str">
        <f t="shared" si="11"/>
        <v/>
      </c>
      <c r="W59" s="3" t="str">
        <f t="shared" si="12"/>
        <v/>
      </c>
      <c r="Y59" s="3" t="str">
        <f t="shared" si="13"/>
        <v/>
      </c>
      <c r="AA59" s="3" t="str">
        <f t="shared" si="14"/>
        <v/>
      </c>
      <c r="AC59" s="3" t="str">
        <f t="shared" si="9"/>
        <v>-</v>
      </c>
      <c r="AE59" s="54" t="str">
        <f t="shared" si="15"/>
        <v/>
      </c>
      <c r="AF59" s="20" t="str">
        <f t="shared" si="16"/>
        <v/>
      </c>
      <c r="AG59" s="20">
        <f t="shared" si="17"/>
        <v>0</v>
      </c>
      <c r="AH59" s="20">
        <f t="shared" si="18"/>
        <v>0</v>
      </c>
      <c r="AI59" s="41" t="str">
        <f t="shared" si="10"/>
        <v/>
      </c>
    </row>
    <row r="60" spans="1:35" ht="14">
      <c r="A60" s="18">
        <v>54</v>
      </c>
      <c r="B60" s="34"/>
      <c r="C60" s="21"/>
      <c r="D60" s="12"/>
      <c r="E60" s="21"/>
      <c r="F60" s="31"/>
      <c r="G60" s="50"/>
      <c r="H60" s="50"/>
      <c r="I60" s="9"/>
      <c r="J60" s="5"/>
      <c r="K60" s="31"/>
      <c r="L60" s="50"/>
      <c r="M60" s="50"/>
      <c r="N60" s="9"/>
      <c r="O60" s="21"/>
      <c r="P60" s="31"/>
      <c r="Q60" s="50"/>
      <c r="R60" s="50"/>
      <c r="S60" s="9"/>
      <c r="T60" s="5"/>
      <c r="U60" s="6" t="str">
        <f t="shared" si="11"/>
        <v/>
      </c>
      <c r="V60" s="5"/>
      <c r="W60" s="6" t="str">
        <f t="shared" si="12"/>
        <v/>
      </c>
      <c r="X60" s="5"/>
      <c r="Y60" s="6" t="str">
        <f t="shared" si="13"/>
        <v/>
      </c>
      <c r="Z60" s="5"/>
      <c r="AA60" s="6" t="str">
        <f t="shared" si="14"/>
        <v/>
      </c>
      <c r="AB60" s="5"/>
      <c r="AC60" s="6" t="str">
        <f t="shared" si="9"/>
        <v>-</v>
      </c>
      <c r="AE60" s="54" t="str">
        <f t="shared" si="15"/>
        <v/>
      </c>
      <c r="AF60" s="20" t="str">
        <f t="shared" si="16"/>
        <v/>
      </c>
      <c r="AG60" s="20">
        <f t="shared" si="17"/>
        <v>0</v>
      </c>
      <c r="AH60" s="20">
        <f t="shared" si="18"/>
        <v>0</v>
      </c>
      <c r="AI60" s="41" t="str">
        <f t="shared" si="10"/>
        <v/>
      </c>
    </row>
    <row r="61" spans="1:35" ht="14">
      <c r="A61" s="17">
        <v>55</v>
      </c>
      <c r="B61" s="35"/>
      <c r="C61" s="20"/>
      <c r="D61" s="11"/>
      <c r="E61" s="20"/>
      <c r="F61" s="30"/>
      <c r="G61" s="49"/>
      <c r="H61" s="49"/>
      <c r="I61" s="8"/>
      <c r="K61" s="30"/>
      <c r="L61" s="49"/>
      <c r="M61" s="49"/>
      <c r="N61" s="8"/>
      <c r="O61" s="20"/>
      <c r="P61" s="30"/>
      <c r="Q61" s="49"/>
      <c r="R61" s="49"/>
      <c r="S61" s="8"/>
      <c r="U61" s="3" t="str">
        <f t="shared" si="11"/>
        <v/>
      </c>
      <c r="W61" s="3" t="str">
        <f t="shared" si="12"/>
        <v/>
      </c>
      <c r="Y61" s="3" t="str">
        <f t="shared" si="13"/>
        <v/>
      </c>
      <c r="AA61" s="3" t="str">
        <f t="shared" si="14"/>
        <v/>
      </c>
      <c r="AC61" s="3" t="str">
        <f t="shared" si="9"/>
        <v>-</v>
      </c>
      <c r="AE61" s="54" t="str">
        <f t="shared" si="15"/>
        <v/>
      </c>
      <c r="AF61" s="20" t="str">
        <f t="shared" si="16"/>
        <v/>
      </c>
      <c r="AG61" s="20">
        <f t="shared" si="17"/>
        <v>0</v>
      </c>
      <c r="AH61" s="20">
        <f t="shared" si="18"/>
        <v>0</v>
      </c>
      <c r="AI61" s="41" t="str">
        <f t="shared" si="10"/>
        <v/>
      </c>
    </row>
    <row r="62" spans="1:35" ht="14">
      <c r="A62" s="18">
        <v>56</v>
      </c>
      <c r="B62" s="34"/>
      <c r="C62" s="21"/>
      <c r="D62" s="12"/>
      <c r="E62" s="21"/>
      <c r="F62" s="31"/>
      <c r="G62" s="50"/>
      <c r="H62" s="50"/>
      <c r="I62" s="9"/>
      <c r="J62" s="5"/>
      <c r="K62" s="31"/>
      <c r="L62" s="50"/>
      <c r="M62" s="50"/>
      <c r="N62" s="9"/>
      <c r="O62" s="21"/>
      <c r="P62" s="31"/>
      <c r="Q62" s="50"/>
      <c r="R62" s="50"/>
      <c r="S62" s="9"/>
      <c r="T62" s="5"/>
      <c r="U62" s="6" t="str">
        <f t="shared" si="11"/>
        <v/>
      </c>
      <c r="V62" s="5"/>
      <c r="W62" s="6" t="str">
        <f t="shared" si="12"/>
        <v/>
      </c>
      <c r="X62" s="5"/>
      <c r="Y62" s="6" t="str">
        <f t="shared" si="13"/>
        <v/>
      </c>
      <c r="Z62" s="5"/>
      <c r="AA62" s="6" t="str">
        <f t="shared" si="14"/>
        <v/>
      </c>
      <c r="AB62" s="5"/>
      <c r="AC62" s="6" t="str">
        <f t="shared" si="9"/>
        <v>-</v>
      </c>
      <c r="AE62" s="54" t="str">
        <f t="shared" si="15"/>
        <v/>
      </c>
      <c r="AF62" s="20" t="str">
        <f t="shared" si="16"/>
        <v/>
      </c>
      <c r="AG62" s="20">
        <f t="shared" si="17"/>
        <v>0</v>
      </c>
      <c r="AH62" s="20">
        <f t="shared" si="18"/>
        <v>0</v>
      </c>
      <c r="AI62" s="41" t="str">
        <f t="shared" si="10"/>
        <v/>
      </c>
    </row>
    <row r="63" spans="1:35" ht="14">
      <c r="A63" s="17">
        <v>57</v>
      </c>
      <c r="B63" s="35"/>
      <c r="C63" s="20"/>
      <c r="D63" s="11"/>
      <c r="E63" s="20"/>
      <c r="F63" s="30"/>
      <c r="G63" s="49"/>
      <c r="H63" s="49"/>
      <c r="I63" s="8"/>
      <c r="K63" s="30"/>
      <c r="L63" s="49"/>
      <c r="M63" s="49"/>
      <c r="N63" s="8"/>
      <c r="O63" s="20"/>
      <c r="P63" s="30"/>
      <c r="Q63" s="49"/>
      <c r="R63" s="49"/>
      <c r="S63" s="8"/>
      <c r="U63" s="3" t="str">
        <f t="shared" si="11"/>
        <v/>
      </c>
      <c r="W63" s="3" t="str">
        <f t="shared" si="12"/>
        <v/>
      </c>
      <c r="Y63" s="3" t="str">
        <f t="shared" si="13"/>
        <v/>
      </c>
      <c r="AA63" s="3" t="str">
        <f t="shared" si="14"/>
        <v/>
      </c>
      <c r="AC63" s="3" t="str">
        <f t="shared" si="9"/>
        <v>-</v>
      </c>
      <c r="AE63" s="54" t="str">
        <f t="shared" si="15"/>
        <v/>
      </c>
      <c r="AF63" s="20" t="str">
        <f t="shared" si="16"/>
        <v/>
      </c>
      <c r="AG63" s="20">
        <f t="shared" si="17"/>
        <v>0</v>
      </c>
      <c r="AH63" s="20">
        <f t="shared" si="18"/>
        <v>0</v>
      </c>
      <c r="AI63" s="41" t="str">
        <f t="shared" si="10"/>
        <v/>
      </c>
    </row>
    <row r="64" spans="1:35" ht="14">
      <c r="A64" s="18">
        <v>58</v>
      </c>
      <c r="B64" s="34"/>
      <c r="C64" s="21"/>
      <c r="D64" s="12"/>
      <c r="E64" s="21"/>
      <c r="F64" s="31"/>
      <c r="G64" s="50"/>
      <c r="H64" s="50"/>
      <c r="I64" s="9"/>
      <c r="J64" s="5"/>
      <c r="K64" s="31"/>
      <c r="L64" s="50"/>
      <c r="M64" s="50"/>
      <c r="N64" s="9"/>
      <c r="O64" s="21"/>
      <c r="P64" s="31"/>
      <c r="Q64" s="50"/>
      <c r="R64" s="50"/>
      <c r="S64" s="9"/>
      <c r="T64" s="5"/>
      <c r="U64" s="6" t="str">
        <f t="shared" si="11"/>
        <v/>
      </c>
      <c r="V64" s="5"/>
      <c r="W64" s="6" t="str">
        <f t="shared" si="12"/>
        <v/>
      </c>
      <c r="X64" s="5"/>
      <c r="Y64" s="6" t="str">
        <f t="shared" si="13"/>
        <v/>
      </c>
      <c r="Z64" s="5"/>
      <c r="AA64" s="6" t="str">
        <f t="shared" si="14"/>
        <v/>
      </c>
      <c r="AB64" s="5"/>
      <c r="AC64" s="6" t="str">
        <f t="shared" si="9"/>
        <v>-</v>
      </c>
      <c r="AE64" s="54" t="str">
        <f t="shared" si="15"/>
        <v/>
      </c>
      <c r="AF64" s="20" t="str">
        <f t="shared" si="16"/>
        <v/>
      </c>
      <c r="AG64" s="20">
        <f t="shared" si="17"/>
        <v>0</v>
      </c>
      <c r="AH64" s="20">
        <f t="shared" si="18"/>
        <v>0</v>
      </c>
      <c r="AI64" s="41" t="str">
        <f t="shared" si="10"/>
        <v/>
      </c>
    </row>
    <row r="65" spans="1:35" ht="14">
      <c r="A65" s="17">
        <v>59</v>
      </c>
      <c r="B65" s="35"/>
      <c r="C65" s="20"/>
      <c r="D65" s="11"/>
      <c r="E65" s="20"/>
      <c r="F65" s="30"/>
      <c r="G65" s="49"/>
      <c r="H65" s="49"/>
      <c r="I65" s="8"/>
      <c r="K65" s="30"/>
      <c r="L65" s="49"/>
      <c r="M65" s="49"/>
      <c r="N65" s="8"/>
      <c r="O65" s="20"/>
      <c r="P65" s="30"/>
      <c r="Q65" s="49"/>
      <c r="R65" s="49"/>
      <c r="S65" s="8"/>
      <c r="U65" s="3" t="str">
        <f t="shared" si="11"/>
        <v/>
      </c>
      <c r="W65" s="3" t="str">
        <f t="shared" si="12"/>
        <v/>
      </c>
      <c r="Y65" s="3" t="str">
        <f t="shared" si="13"/>
        <v/>
      </c>
      <c r="AA65" s="3" t="str">
        <f t="shared" si="14"/>
        <v/>
      </c>
      <c r="AC65" s="3" t="str">
        <f t="shared" si="9"/>
        <v>-</v>
      </c>
      <c r="AE65" s="54" t="str">
        <f t="shared" si="15"/>
        <v/>
      </c>
      <c r="AF65" s="20" t="str">
        <f t="shared" si="16"/>
        <v/>
      </c>
      <c r="AG65" s="20">
        <f t="shared" si="17"/>
        <v>0</v>
      </c>
      <c r="AH65" s="20">
        <f t="shared" si="18"/>
        <v>0</v>
      </c>
      <c r="AI65" s="41" t="str">
        <f t="shared" si="10"/>
        <v/>
      </c>
    </row>
    <row r="66" spans="1:35" ht="15" thickBot="1">
      <c r="A66" s="19">
        <v>60</v>
      </c>
      <c r="B66" s="45"/>
      <c r="C66" s="21"/>
      <c r="D66" s="13"/>
      <c r="E66" s="21"/>
      <c r="F66" s="32"/>
      <c r="G66" s="52"/>
      <c r="H66" s="52"/>
      <c r="I66" s="10"/>
      <c r="J66" s="5"/>
      <c r="K66" s="32"/>
      <c r="L66" s="52"/>
      <c r="M66" s="52"/>
      <c r="N66" s="10"/>
      <c r="O66" s="21"/>
      <c r="P66" s="32"/>
      <c r="Q66" s="52"/>
      <c r="R66" s="52"/>
      <c r="S66" s="10"/>
      <c r="T66" s="5"/>
      <c r="U66" s="14" t="str">
        <f t="shared" si="11"/>
        <v/>
      </c>
      <c r="V66" s="5"/>
      <c r="W66" s="14" t="str">
        <f t="shared" si="12"/>
        <v/>
      </c>
      <c r="X66" s="5"/>
      <c r="Y66" s="14" t="str">
        <f t="shared" si="13"/>
        <v/>
      </c>
      <c r="Z66" s="5"/>
      <c r="AA66" s="14" t="str">
        <f t="shared" si="14"/>
        <v/>
      </c>
      <c r="AB66" s="5"/>
      <c r="AC66" s="14" t="str">
        <f t="shared" si="9"/>
        <v>-</v>
      </c>
      <c r="AE66" s="56" t="str">
        <f t="shared" si="15"/>
        <v/>
      </c>
      <c r="AF66" s="43" t="str">
        <f t="shared" si="16"/>
        <v/>
      </c>
      <c r="AG66" s="43">
        <f t="shared" si="17"/>
        <v>0</v>
      </c>
      <c r="AH66" s="43">
        <f t="shared" si="18"/>
        <v>0</v>
      </c>
      <c r="AI66" s="42" t="str">
        <f t="shared" si="10"/>
        <v/>
      </c>
    </row>
    <row r="67" spans="1:3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V67" s="7"/>
      <c r="X67" s="7"/>
      <c r="Z67" s="7"/>
      <c r="AA67" s="7"/>
      <c r="AB67" s="7"/>
      <c r="AC67" s="7"/>
    </row>
    <row r="68" spans="1:3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V68" s="7"/>
      <c r="X68" s="7"/>
      <c r="Z68" s="7"/>
      <c r="AA68" s="7"/>
      <c r="AB68" s="7"/>
      <c r="AC68" s="7"/>
    </row>
    <row r="69" spans="1:3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V69" s="7"/>
      <c r="X69" s="7"/>
      <c r="Z69" s="7"/>
      <c r="AA69" s="7"/>
      <c r="AB69" s="7"/>
      <c r="AC69" s="7"/>
    </row>
    <row r="70" spans="1:3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V70" s="7"/>
      <c r="X70" s="7"/>
      <c r="Z70" s="7"/>
      <c r="AA70" s="7"/>
      <c r="AB70" s="7"/>
      <c r="AC70" s="7"/>
    </row>
  </sheetData>
  <sheetProtection sheet="1" objects="1" scenarios="1"/>
  <mergeCells count="7">
    <mergeCell ref="K4:N4"/>
    <mergeCell ref="F4:I4"/>
    <mergeCell ref="AE2:AF3"/>
    <mergeCell ref="P4:S4"/>
    <mergeCell ref="AE1:AI1"/>
    <mergeCell ref="A1:AC1"/>
    <mergeCell ref="A2:AC2"/>
  </mergeCells>
  <conditionalFormatting sqref="AC7:AC66">
    <cfRule type="cellIs" priority="13" stopIfTrue="1" operator="equal">
      <formula>"-"</formula>
    </cfRule>
    <cfRule type="duplicateValues" dxfId="6" priority="14" stopIfTrue="1"/>
    <cfRule type="expression" dxfId="5" priority="1" stopIfTrue="1">
      <formula>MOD((U7="")+(W7="")+(Y7=""),3)&gt;0</formula>
    </cfRule>
  </conditionalFormatting>
  <conditionalFormatting sqref="L7:L66 I7:I66 P7:S66">
    <cfRule type="cellIs" dxfId="4" priority="6" stopIfTrue="1" operator="equal">
      <formula>$AG$2</formula>
    </cfRule>
  </conditionalFormatting>
  <conditionalFormatting sqref="N7:N66">
    <cfRule type="cellIs" dxfId="3" priority="5" stopIfTrue="1" operator="equal">
      <formula>$AG$2</formula>
    </cfRule>
  </conditionalFormatting>
  <conditionalFormatting sqref="M7:M66">
    <cfRule type="cellIs" dxfId="2" priority="4" stopIfTrue="1" operator="equal">
      <formula>$AG$2</formula>
    </cfRule>
  </conditionalFormatting>
  <conditionalFormatting sqref="G7:G66">
    <cfRule type="cellIs" dxfId="1" priority="3" stopIfTrue="1" operator="equal">
      <formula>$AG$2</formula>
    </cfRule>
  </conditionalFormatting>
  <conditionalFormatting sqref="H7:H66">
    <cfRule type="cellIs" dxfId="0" priority="2" stopIfTrue="1" operator="equal">
      <formula>$AG$2</formula>
    </cfRule>
  </conditionalFormatting>
  <dataValidations xWindow="562" yWindow="412" count="9">
    <dataValidation type="decimal" allowBlank="1" showErrorMessage="1" errorTitle="Enter Exam Score" error="Please enter the written test score.  Must be between 0 and 50" promptTitle="Exam Score" prompt="Please enter the written test score.  Must be between 0 and 50" sqref="D7:D66">
      <formula1>0</formula1>
      <formula2>500</formula2>
    </dataValidation>
    <dataValidation type="decimal" operator="greaterThanOrEqual" allowBlank="1" showInputMessage="1" showErrorMessage="1" errorTitle="Must be positive" error="Cell must be blank or positive number" sqref="K7:K66 F7:F66">
      <formula1>0</formula1>
    </dataValidation>
    <dataValidation type="list" allowBlank="1" showInputMessage="1" showErrorMessage="1" errorTitle="Select an option" error="Please select a valid option from the dropdown list" promptTitle="Competition Violations?" prompt="Select Y if there were any competition violations during this testing speed.  N or leave blank if there weren't any." sqref="I7:I66 N7:N66">
      <formula1>$AG$2:$AG$3</formula1>
    </dataValidation>
    <dataValidation type="list" allowBlank="1" showInputMessage="1" showErrorMessage="1" errorTitle="Select an option" error="Please select a valid option from the dropdown list" promptTitle="No Assembly or Modified CD?" prompt="Select Y if the team didn't bring a blade assembly or modified the CD.  N or leave blank if otherwise." sqref="P7:P66">
      <formula1>$AG$2:$AG$3</formula1>
    </dataValidation>
    <dataValidation type="list" allowBlank="1" showInputMessage="1" showErrorMessage="1" errorTitle="Select an option" error="Please select a valid option from the dropdown list" promptTitle="DQd for Unsafe Operation?" prompt="Select Y if team was DQed for unsafe operation.  N or leave blank if not DQed." sqref="Q7:Q66">
      <formula1>$AG$2:$AG$3</formula1>
    </dataValidation>
    <dataValidation type="list" allowBlank="1" showInputMessage="1" showErrorMessage="1" errorTitle="Select an option" error="Please select a valid option from the dropdown list" promptTitle="Const. Violations Corrected?" prompt="Select Y if there were any construction violations corrected during the testing period.  N or leave blank if there weren't any." sqref="R7:R66">
      <formula1>$AG$2:$AG$3</formula1>
    </dataValidation>
    <dataValidation type="list" allowBlank="1" showInputMessage="1" showErrorMessage="1" errorTitle="Select an option" error="Please select a valid option from the dropdown list" promptTitle="Missed Impound?" prompt="Select Y if team missed impound.  N or leave blank if they didn't." sqref="S7:S66">
      <formula1>$AG$2:$AG$3</formula1>
    </dataValidation>
    <dataValidation type="list" allowBlank="1" showInputMessage="1" showErrorMessage="1" errorTitle="Select an option" error="Please select a valid option from the dropdown list" promptTitle="Uncorrected Const. Violations?" prompt="Select Y if there were any uncorrected construction violations during this testing speed.  N or leave blank if there weren't any." sqref="L7:L66 G7:G66">
      <formula1>$AG$2:$AG$3</formula1>
    </dataValidation>
    <dataValidation type="list" allowBlank="1" showInputMessage="1" showErrorMessage="1" errorTitle="Select an option" error="Please select a valid option from the dropdown list" promptTitle="Exceeded 3 Minutes?" prompt="Select Y if the team exceeded 3 minutes during this testing speed.  N or leave blank if they didn't." sqref="M7:M66 H7:H66">
      <formula1>$AG$2:$AG$3</formula1>
    </dataValidation>
  </dataValidations>
  <printOptions horizontalCentered="1" verticalCentered="1"/>
  <pageMargins left="0.25" right="0.25" top="0.75" bottom="0.75" header="0.3" footer="0.3"/>
  <pageSetup scale="5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Chalker</dc:creator>
  <cp:lastModifiedBy>Degazio Jennifer</cp:lastModifiedBy>
  <cp:lastPrinted>2011-03-14T20:14:01Z</cp:lastPrinted>
  <dcterms:created xsi:type="dcterms:W3CDTF">2009-01-07T04:55:29Z</dcterms:created>
  <dcterms:modified xsi:type="dcterms:W3CDTF">2017-01-21T20:21:59Z</dcterms:modified>
</cp:coreProperties>
</file>